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ciso-my.sharepoint.com/personal/jbennett_misoenergy_org/Documents/Documents/"/>
    </mc:Choice>
  </mc:AlternateContent>
  <xr:revisionPtr revIDLastSave="0" documentId="8_{FF412CB5-B4D3-46EE-B3CB-94B2BDF4DCB3}" xr6:coauthVersionLast="47" xr6:coauthVersionMax="47" xr10:uidLastSave="{00000000-0000-0000-0000-000000000000}"/>
  <bookViews>
    <workbookView xWindow="33450" yWindow="1545" windowWidth="33150" windowHeight="18600" tabRatio="705" xr2:uid="{00000000-000D-0000-FFFF-FFFF00000000}"/>
  </bookViews>
  <sheets>
    <sheet name="Appendix A-1.1" sheetId="4" r:id="rId1"/>
    <sheet name="Appendix A-1.2" sheetId="7" r:id="rId2"/>
    <sheet name="Appendix A-2" sheetId="13" r:id="rId3"/>
  </sheets>
  <definedNames>
    <definedName name="_xlnm._FilterDatabase" localSheetId="0" hidden="1">'Appendix A-1.1'!$B$5:$AN$21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7" l="1"/>
  <c r="D7" i="7"/>
  <c r="E7" i="7"/>
  <c r="F7" i="7"/>
  <c r="G7" i="7"/>
  <c r="H7" i="7"/>
  <c r="I7" i="7"/>
  <c r="J7" i="7"/>
  <c r="K7" i="7"/>
  <c r="L7" i="7"/>
  <c r="M7" i="7"/>
  <c r="N7" i="7"/>
  <c r="O7" i="7"/>
  <c r="P7" i="7"/>
  <c r="Q7" i="7"/>
  <c r="C8" i="7"/>
  <c r="D8" i="7"/>
  <c r="E8" i="7"/>
  <c r="F8" i="7"/>
  <c r="G8" i="7"/>
  <c r="H8" i="7"/>
  <c r="I8" i="7"/>
  <c r="J8" i="7"/>
  <c r="K8" i="7"/>
  <c r="L8" i="7"/>
  <c r="M8" i="7"/>
  <c r="N8" i="7"/>
  <c r="O8" i="7"/>
  <c r="P8" i="7"/>
  <c r="Q8" i="7"/>
  <c r="C9" i="7"/>
  <c r="D9" i="7"/>
  <c r="E9" i="7"/>
  <c r="F9" i="7"/>
  <c r="G9" i="7"/>
  <c r="H9" i="7"/>
  <c r="I9" i="7"/>
  <c r="J9" i="7"/>
  <c r="K9" i="7"/>
  <c r="L9" i="7"/>
  <c r="M9" i="7"/>
  <c r="N9" i="7"/>
  <c r="O9" i="7"/>
  <c r="P9" i="7"/>
  <c r="Q9" i="7"/>
  <c r="C10" i="7"/>
  <c r="D10" i="7"/>
  <c r="E10" i="7"/>
  <c r="F10" i="7"/>
  <c r="G10" i="7"/>
  <c r="H10" i="7"/>
  <c r="I10" i="7"/>
  <c r="J10" i="7"/>
  <c r="K10" i="7"/>
  <c r="L10" i="7"/>
  <c r="M10" i="7"/>
  <c r="N10" i="7"/>
  <c r="O10" i="7"/>
  <c r="P10" i="7"/>
  <c r="Q10" i="7"/>
  <c r="C11" i="7"/>
  <c r="D11" i="7"/>
  <c r="E11" i="7"/>
  <c r="F11" i="7"/>
  <c r="G11" i="7"/>
  <c r="H11" i="7"/>
  <c r="I11" i="7"/>
  <c r="J11" i="7"/>
  <c r="K11" i="7"/>
  <c r="L11" i="7"/>
  <c r="M11" i="7"/>
  <c r="N11" i="7"/>
  <c r="O11" i="7"/>
  <c r="P11" i="7"/>
  <c r="Q11" i="7"/>
  <c r="C12" i="7"/>
  <c r="D12" i="7"/>
  <c r="E12" i="7"/>
  <c r="F12" i="7"/>
  <c r="G12" i="7"/>
  <c r="H12" i="7"/>
  <c r="I12" i="7"/>
  <c r="J12" i="7"/>
  <c r="K12" i="7"/>
  <c r="L12" i="7"/>
  <c r="M12" i="7"/>
  <c r="N12" i="7"/>
  <c r="O12" i="7"/>
  <c r="P12" i="7"/>
  <c r="Q12" i="7"/>
  <c r="C13" i="7"/>
  <c r="D13" i="7"/>
  <c r="E13" i="7"/>
  <c r="F13" i="7"/>
  <c r="G13" i="7"/>
  <c r="H13" i="7"/>
  <c r="I13" i="7"/>
  <c r="J13" i="7"/>
  <c r="K13" i="7"/>
  <c r="L13" i="7"/>
  <c r="M13" i="7"/>
  <c r="N13" i="7"/>
  <c r="O13" i="7"/>
  <c r="P13" i="7"/>
  <c r="Q13" i="7"/>
  <c r="C14" i="7"/>
  <c r="D14" i="7"/>
  <c r="E14" i="7"/>
  <c r="F14" i="7"/>
  <c r="G14" i="7"/>
  <c r="H14" i="7"/>
  <c r="I14" i="7"/>
  <c r="J14" i="7"/>
  <c r="K14" i="7"/>
  <c r="L14" i="7"/>
  <c r="M14" i="7"/>
  <c r="N14" i="7"/>
  <c r="O14" i="7"/>
  <c r="P14" i="7"/>
  <c r="Q14" i="7"/>
  <c r="C15" i="7"/>
  <c r="D15" i="7"/>
  <c r="E15" i="7"/>
  <c r="F15" i="7"/>
  <c r="G15" i="7"/>
  <c r="H15" i="7"/>
  <c r="I15" i="7"/>
  <c r="J15" i="7"/>
  <c r="K15" i="7"/>
  <c r="L15" i="7"/>
  <c r="M15" i="7"/>
  <c r="N15" i="7"/>
  <c r="O15" i="7"/>
  <c r="P15" i="7"/>
  <c r="Q15" i="7"/>
  <c r="C16" i="7"/>
  <c r="D16" i="7"/>
  <c r="E16" i="7"/>
  <c r="F16" i="7"/>
  <c r="G16" i="7"/>
  <c r="H16" i="7"/>
  <c r="I16" i="7"/>
  <c r="J16" i="7"/>
  <c r="K16" i="7"/>
  <c r="L16" i="7"/>
  <c r="M16" i="7"/>
  <c r="N16" i="7"/>
  <c r="O16" i="7"/>
  <c r="P16" i="7"/>
  <c r="Q16" i="7"/>
  <c r="C17" i="7"/>
  <c r="D17" i="7"/>
  <c r="E17" i="7"/>
  <c r="F17" i="7"/>
  <c r="G17" i="7"/>
  <c r="H17" i="7"/>
  <c r="I17" i="7"/>
  <c r="J17" i="7"/>
  <c r="K17" i="7"/>
  <c r="L17" i="7"/>
  <c r="M17" i="7"/>
  <c r="N17" i="7"/>
  <c r="O17" i="7"/>
  <c r="P17" i="7"/>
  <c r="Q17" i="7"/>
  <c r="C18" i="7"/>
  <c r="D18" i="7"/>
  <c r="E18" i="7"/>
  <c r="F18" i="7"/>
  <c r="G18" i="7"/>
  <c r="H18" i="7"/>
  <c r="I18" i="7"/>
  <c r="J18" i="7"/>
  <c r="K18" i="7"/>
  <c r="L18" i="7"/>
  <c r="M18" i="7"/>
  <c r="N18" i="7"/>
  <c r="O18" i="7"/>
  <c r="P18" i="7"/>
  <c r="Q18" i="7"/>
  <c r="C19" i="7"/>
  <c r="D19" i="7"/>
  <c r="E19" i="7"/>
  <c r="F19" i="7"/>
  <c r="G19" i="7"/>
  <c r="H19" i="7"/>
  <c r="I19" i="7"/>
  <c r="J19" i="7"/>
  <c r="K19" i="7"/>
  <c r="L19" i="7"/>
  <c r="M19" i="7"/>
  <c r="N19" i="7"/>
  <c r="O19" i="7"/>
  <c r="P19" i="7"/>
  <c r="Q19" i="7"/>
  <c r="C20" i="7"/>
  <c r="D20" i="7"/>
  <c r="E20" i="7"/>
  <c r="F20" i="7"/>
  <c r="G20" i="7"/>
  <c r="H20" i="7"/>
  <c r="I20" i="7"/>
  <c r="J20" i="7"/>
  <c r="K20" i="7"/>
  <c r="L20" i="7"/>
  <c r="M20" i="7"/>
  <c r="N20" i="7"/>
  <c r="O20" i="7"/>
  <c r="P20" i="7"/>
  <c r="Q20" i="7"/>
  <c r="C21" i="7"/>
  <c r="D21" i="7"/>
  <c r="E21" i="7"/>
  <c r="F21" i="7"/>
  <c r="G21" i="7"/>
  <c r="H21" i="7"/>
  <c r="I21" i="7"/>
  <c r="J21" i="7"/>
  <c r="K21" i="7"/>
  <c r="L21" i="7"/>
  <c r="M21" i="7"/>
  <c r="N21" i="7"/>
  <c r="O21" i="7"/>
  <c r="P21" i="7"/>
  <c r="Q21" i="7"/>
  <c r="C22" i="7"/>
  <c r="D22" i="7"/>
  <c r="E22" i="7"/>
  <c r="F22" i="7"/>
  <c r="G22" i="7"/>
  <c r="H22" i="7"/>
  <c r="I22" i="7"/>
  <c r="J22" i="7"/>
  <c r="K22" i="7"/>
  <c r="L22" i="7"/>
  <c r="M22" i="7"/>
  <c r="N22" i="7"/>
  <c r="O22" i="7"/>
  <c r="P22" i="7"/>
  <c r="Q22" i="7"/>
  <c r="C23" i="7"/>
  <c r="D23" i="7"/>
  <c r="E23" i="7"/>
  <c r="F23" i="7"/>
  <c r="G23" i="7"/>
  <c r="H23" i="7"/>
  <c r="I23" i="7"/>
  <c r="J23" i="7"/>
  <c r="K23" i="7"/>
  <c r="L23" i="7"/>
  <c r="M23" i="7"/>
  <c r="N23" i="7"/>
  <c r="O23" i="7"/>
  <c r="P23" i="7"/>
  <c r="Q23" i="7"/>
  <c r="C24" i="7"/>
  <c r="D24" i="7"/>
  <c r="E24" i="7"/>
  <c r="F24" i="7"/>
  <c r="G24" i="7"/>
  <c r="H24" i="7"/>
  <c r="I24" i="7"/>
  <c r="J24" i="7"/>
  <c r="K24" i="7"/>
  <c r="L24" i="7"/>
  <c r="M24" i="7"/>
  <c r="N24" i="7"/>
  <c r="O24" i="7"/>
  <c r="P24" i="7"/>
  <c r="Q24" i="7"/>
  <c r="C25" i="7"/>
  <c r="D25" i="7"/>
  <c r="E25" i="7"/>
  <c r="F25" i="7"/>
  <c r="G25" i="7"/>
  <c r="H25" i="7"/>
  <c r="I25" i="7"/>
  <c r="J25" i="7"/>
  <c r="K25" i="7"/>
  <c r="L25" i="7"/>
  <c r="M25" i="7"/>
  <c r="N25" i="7"/>
  <c r="O25" i="7"/>
  <c r="P25" i="7"/>
  <c r="Q25" i="7"/>
  <c r="C26" i="7"/>
  <c r="D26" i="7"/>
  <c r="E26" i="7"/>
  <c r="F26" i="7"/>
  <c r="G26" i="7"/>
  <c r="H26" i="7"/>
  <c r="I26" i="7"/>
  <c r="J26" i="7"/>
  <c r="K26" i="7"/>
  <c r="L26" i="7"/>
  <c r="M26" i="7"/>
  <c r="N26" i="7"/>
  <c r="O26" i="7"/>
  <c r="P26" i="7"/>
  <c r="Q26" i="7"/>
  <c r="C27" i="7"/>
  <c r="D27" i="7"/>
  <c r="E27" i="7"/>
  <c r="F27" i="7"/>
  <c r="G27" i="7"/>
  <c r="H27" i="7"/>
  <c r="I27" i="7"/>
  <c r="J27" i="7"/>
  <c r="K27" i="7"/>
  <c r="L27" i="7"/>
  <c r="M27" i="7"/>
  <c r="N27" i="7"/>
  <c r="O27" i="7"/>
  <c r="P27" i="7"/>
  <c r="Q27" i="7"/>
  <c r="C28" i="7"/>
  <c r="D28" i="7"/>
  <c r="E28" i="7"/>
  <c r="F28" i="7"/>
  <c r="G28" i="7"/>
  <c r="H28" i="7"/>
  <c r="I28" i="7"/>
  <c r="J28" i="7"/>
  <c r="K28" i="7"/>
  <c r="L28" i="7"/>
  <c r="M28" i="7"/>
  <c r="N28" i="7"/>
  <c r="O28" i="7"/>
  <c r="P28" i="7"/>
  <c r="Q28" i="7"/>
  <c r="C29" i="7"/>
  <c r="D29" i="7"/>
  <c r="E29" i="7"/>
  <c r="F29" i="7"/>
  <c r="G29" i="7"/>
  <c r="H29" i="7"/>
  <c r="I29" i="7"/>
  <c r="J29" i="7"/>
  <c r="K29" i="7"/>
  <c r="L29" i="7"/>
  <c r="M29" i="7"/>
  <c r="N29" i="7"/>
  <c r="O29" i="7"/>
  <c r="P29" i="7"/>
  <c r="Q29" i="7"/>
  <c r="C30" i="7"/>
  <c r="D30" i="7"/>
  <c r="E30" i="7"/>
  <c r="F30" i="7"/>
  <c r="G30" i="7"/>
  <c r="H30" i="7"/>
  <c r="I30" i="7"/>
  <c r="J30" i="7"/>
  <c r="K30" i="7"/>
  <c r="L30" i="7"/>
  <c r="M30" i="7"/>
  <c r="N30" i="7"/>
  <c r="O30" i="7"/>
  <c r="P30" i="7"/>
  <c r="Q30" i="7"/>
  <c r="C31" i="7"/>
  <c r="D31" i="7"/>
  <c r="E31" i="7"/>
  <c r="F31" i="7"/>
  <c r="G31" i="7"/>
  <c r="H31" i="7"/>
  <c r="I31" i="7"/>
  <c r="J31" i="7"/>
  <c r="K31" i="7"/>
  <c r="L31" i="7"/>
  <c r="M31" i="7"/>
  <c r="N31" i="7"/>
  <c r="O31" i="7"/>
  <c r="P31" i="7"/>
  <c r="Q31" i="7"/>
  <c r="C32" i="7"/>
  <c r="D32" i="7"/>
  <c r="E32" i="7"/>
  <c r="F32" i="7"/>
  <c r="G32" i="7"/>
  <c r="H32" i="7"/>
  <c r="I32" i="7"/>
  <c r="J32" i="7"/>
  <c r="K32" i="7"/>
  <c r="L32" i="7"/>
  <c r="M32" i="7"/>
  <c r="N32" i="7"/>
  <c r="O32" i="7"/>
  <c r="P32" i="7"/>
  <c r="Q32" i="7"/>
  <c r="C33" i="7"/>
  <c r="D33" i="7"/>
  <c r="E33" i="7"/>
  <c r="F33" i="7"/>
  <c r="G33" i="7"/>
  <c r="H33" i="7"/>
  <c r="I33" i="7"/>
  <c r="J33" i="7"/>
  <c r="K33" i="7"/>
  <c r="L33" i="7"/>
  <c r="M33" i="7"/>
  <c r="N33" i="7"/>
  <c r="O33" i="7"/>
  <c r="P33" i="7"/>
  <c r="Q33" i="7"/>
  <c r="C34" i="7"/>
  <c r="D34" i="7"/>
  <c r="E34" i="7"/>
  <c r="F34" i="7"/>
  <c r="G34" i="7"/>
  <c r="H34" i="7"/>
  <c r="I34" i="7"/>
  <c r="J34" i="7"/>
  <c r="K34" i="7"/>
  <c r="L34" i="7"/>
  <c r="M34" i="7"/>
  <c r="N34" i="7"/>
  <c r="O34" i="7"/>
  <c r="P34" i="7"/>
  <c r="Q34" i="7"/>
  <c r="C35" i="7"/>
  <c r="D35" i="7"/>
  <c r="E35" i="7"/>
  <c r="F35" i="7"/>
  <c r="G35" i="7"/>
  <c r="H35" i="7"/>
  <c r="I35" i="7"/>
  <c r="J35" i="7"/>
  <c r="K35" i="7"/>
  <c r="L35" i="7"/>
  <c r="M35" i="7"/>
  <c r="N35" i="7"/>
  <c r="O35" i="7"/>
  <c r="P35" i="7"/>
  <c r="Q35" i="7"/>
  <c r="C36" i="7"/>
  <c r="D36" i="7"/>
  <c r="E36" i="7"/>
  <c r="F36" i="7"/>
  <c r="G36" i="7"/>
  <c r="H36" i="7"/>
  <c r="I36" i="7"/>
  <c r="J36" i="7"/>
  <c r="K36" i="7"/>
  <c r="L36" i="7"/>
  <c r="M36" i="7"/>
  <c r="N36" i="7"/>
  <c r="O36" i="7"/>
  <c r="P36" i="7"/>
  <c r="Q36" i="7"/>
  <c r="C37" i="7"/>
  <c r="D37" i="7"/>
  <c r="E37" i="7"/>
  <c r="F37" i="7"/>
  <c r="G37" i="7"/>
  <c r="H37" i="7"/>
  <c r="I37" i="7"/>
  <c r="J37" i="7"/>
  <c r="K37" i="7"/>
  <c r="L37" i="7"/>
  <c r="M37" i="7"/>
  <c r="N37" i="7"/>
  <c r="O37" i="7"/>
  <c r="P37" i="7"/>
  <c r="Q37" i="7"/>
  <c r="C38" i="7"/>
  <c r="D38" i="7"/>
  <c r="E38" i="7"/>
  <c r="F38" i="7"/>
  <c r="G38" i="7"/>
  <c r="H38" i="7"/>
  <c r="I38" i="7"/>
  <c r="J38" i="7"/>
  <c r="K38" i="7"/>
  <c r="L38" i="7"/>
  <c r="M38" i="7"/>
  <c r="N38" i="7"/>
  <c r="O38" i="7"/>
  <c r="P38" i="7"/>
  <c r="Q38" i="7"/>
  <c r="C39" i="7"/>
  <c r="D39" i="7"/>
  <c r="E39" i="7"/>
  <c r="F39" i="7"/>
  <c r="G39" i="7"/>
  <c r="H39" i="7"/>
  <c r="I39" i="7"/>
  <c r="J39" i="7"/>
  <c r="K39" i="7"/>
  <c r="L39" i="7"/>
  <c r="M39" i="7"/>
  <c r="N39" i="7"/>
  <c r="O39" i="7"/>
  <c r="P39" i="7"/>
  <c r="Q39" i="7"/>
  <c r="C6" i="7"/>
  <c r="D6" i="7"/>
  <c r="E6" i="7"/>
  <c r="F6" i="7"/>
  <c r="G6" i="7"/>
  <c r="H6" i="7"/>
  <c r="I6" i="7"/>
  <c r="J6" i="7"/>
  <c r="K6" i="7"/>
  <c r="L6" i="7"/>
  <c r="M6" i="7"/>
  <c r="N6" i="7"/>
  <c r="O6" i="7"/>
  <c r="P6" i="7"/>
  <c r="Q6" i="7"/>
  <c r="R26" i="7" l="1"/>
  <c r="R33" i="7"/>
  <c r="R21" i="7"/>
  <c r="R9" i="7"/>
  <c r="R18" i="7"/>
  <c r="R23" i="7"/>
  <c r="R15" i="7"/>
  <c r="R17" i="7"/>
  <c r="R20" i="7"/>
  <c r="R36" i="7"/>
  <c r="R27" i="7"/>
  <c r="R25" i="7"/>
  <c r="R30" i="7"/>
  <c r="R24" i="7"/>
  <c r="R22" i="7"/>
  <c r="R8" i="7"/>
  <c r="R39" i="7"/>
  <c r="R34" i="7"/>
  <c r="R12" i="7"/>
  <c r="R19" i="7"/>
  <c r="R11" i="7"/>
  <c r="R31" i="7"/>
  <c r="R6" i="7"/>
  <c r="R13" i="7"/>
  <c r="R14" i="7"/>
  <c r="R37" i="7"/>
  <c r="R32" i="7"/>
  <c r="R10" i="7"/>
  <c r="R28" i="7"/>
  <c r="R38" i="7"/>
  <c r="R16" i="7"/>
  <c r="R35" i="7"/>
  <c r="R29" i="7"/>
  <c r="R7" i="7"/>
  <c r="B50" i="13"/>
  <c r="B49" i="7"/>
  <c r="M40" i="7" l="1"/>
  <c r="L40" i="7"/>
  <c r="K40" i="7"/>
  <c r="J40" i="7"/>
  <c r="I40" i="7"/>
  <c r="H40" i="7"/>
  <c r="Q40" i="7"/>
  <c r="G40" i="7"/>
  <c r="C40" i="7"/>
  <c r="P40" i="7"/>
  <c r="F40" i="7"/>
  <c r="O40" i="7"/>
  <c r="E40" i="7"/>
  <c r="N40" i="7"/>
  <c r="D40" i="7"/>
  <c r="C40" i="13" l="1"/>
  <c r="Q40" i="13" l="1"/>
  <c r="P40" i="13"/>
  <c r="O40" i="13"/>
  <c r="N40" i="13"/>
  <c r="M40" i="13"/>
  <c r="L40" i="13"/>
  <c r="K40" i="13"/>
  <c r="J40" i="13"/>
  <c r="I40" i="13"/>
  <c r="H40" i="13"/>
  <c r="G40" i="13"/>
  <c r="F40" i="13"/>
  <c r="E40" i="13"/>
  <c r="D40" i="13"/>
  <c r="D5" i="13"/>
  <c r="E5" i="13" s="1"/>
  <c r="F5" i="13" s="1"/>
  <c r="G5" i="13" s="1"/>
  <c r="H5" i="13" s="1"/>
  <c r="I5" i="13" s="1"/>
  <c r="J5" i="13" s="1"/>
  <c r="K5" i="13" s="1"/>
  <c r="L5" i="13" s="1"/>
  <c r="M5" i="13" s="1"/>
  <c r="N5" i="13" s="1"/>
  <c r="O5" i="13" s="1"/>
  <c r="P5" i="13" s="1"/>
  <c r="Q5" i="13" s="1"/>
  <c r="F21" i="4" l="1"/>
  <c r="R40" i="7" l="1"/>
</calcChain>
</file>

<file path=xl/sharedStrings.xml><?xml version="1.0" encoding="utf-8"?>
<sst xmlns="http://schemas.openxmlformats.org/spreadsheetml/2006/main" count="164" uniqueCount="68">
  <si>
    <t>Project Name</t>
  </si>
  <si>
    <t>ATC</t>
  </si>
  <si>
    <t>ITCM</t>
  </si>
  <si>
    <t>MEC</t>
  </si>
  <si>
    <t>METC</t>
  </si>
  <si>
    <t>GIP10%</t>
  </si>
  <si>
    <t>TO</t>
  </si>
  <si>
    <t>Pricing Zone</t>
  </si>
  <si>
    <t>MTEP Project ID</t>
  </si>
  <si>
    <t>Allocation Type</t>
  </si>
  <si>
    <r>
      <t>Total Shared Cost</t>
    </r>
    <r>
      <rPr>
        <b/>
        <vertAlign val="superscript"/>
        <sz val="11"/>
        <color indexed="8"/>
        <rFont val="Arial"/>
        <family val="2"/>
      </rPr>
      <t>2</t>
    </r>
  </si>
  <si>
    <t>ALTW</t>
  </si>
  <si>
    <t>AMIL</t>
  </si>
  <si>
    <t>AMMO</t>
  </si>
  <si>
    <t>BREC</t>
  </si>
  <si>
    <t>CIN</t>
  </si>
  <si>
    <t>CLEC</t>
  </si>
  <si>
    <t>CWLD</t>
  </si>
  <si>
    <t>CWLP</t>
  </si>
  <si>
    <t>DPC</t>
  </si>
  <si>
    <t>EATO</t>
  </si>
  <si>
    <t>ELTO</t>
  </si>
  <si>
    <t>EMTO</t>
  </si>
  <si>
    <t>ENTO</t>
  </si>
  <si>
    <t>ETTO</t>
  </si>
  <si>
    <t>GRE</t>
  </si>
  <si>
    <t>HE</t>
  </si>
  <si>
    <t>IPL</t>
  </si>
  <si>
    <t>ITC</t>
  </si>
  <si>
    <t>LAFA</t>
  </si>
  <si>
    <t>MDU</t>
  </si>
  <si>
    <t>MP</t>
  </si>
  <si>
    <t>MPW</t>
  </si>
  <si>
    <t>NIPS</t>
  </si>
  <si>
    <t>NSP</t>
  </si>
  <si>
    <t>OTP</t>
  </si>
  <si>
    <t>SIPC</t>
  </si>
  <si>
    <t>SME</t>
  </si>
  <si>
    <t>SMMPA</t>
  </si>
  <si>
    <t>VECT</t>
  </si>
  <si>
    <t>MISO Total:</t>
  </si>
  <si>
    <t>Grand Total</t>
  </si>
  <si>
    <r>
      <t>All values subject to change</t>
    </r>
    <r>
      <rPr>
        <b/>
        <i/>
        <vertAlign val="superscript"/>
        <sz val="11"/>
        <rFont val="Arial"/>
        <family val="2"/>
      </rPr>
      <t>1</t>
    </r>
  </si>
  <si>
    <t>Zone Total</t>
  </si>
  <si>
    <t>Project Total</t>
  </si>
  <si>
    <t>THE VALUES SHOWN BELOW (IN NOMINAL $) ARE INTENDED TO BE INDICATIVE ONLY, BASED UPON  MISO PROJECTIONS, AND ARE NOT INTENDED BY MISO TO BE RELIED UPON FOR SETTLEMENT OR RATEMAKING PURPOSES. THE VALUES ARE SUBJECT TO CHANGE DEPENDING UPON ACTUAL PROJECT COSTS INCLUDING CONSTRUCTION WORK IN PROGRESS, ACTUAL IN-SERVICE DATES, AND ACTUAL ANNUAL CHARGE RATES FOR TRANSMISSION OWNERS</t>
  </si>
  <si>
    <t>MI13AG</t>
  </si>
  <si>
    <t>MI13ANG</t>
  </si>
  <si>
    <t>DEI</t>
  </si>
  <si>
    <r>
      <rPr>
        <b/>
        <sz val="16"/>
        <rFont val="Lato"/>
        <family val="2"/>
      </rPr>
      <t>Appendix A-1.1:  MTEP25 Appendix A Cost Allocation</t>
    </r>
    <r>
      <rPr>
        <b/>
        <sz val="14"/>
        <rFont val="Lato"/>
        <family val="2"/>
      </rPr>
      <t xml:space="preserve"> (by percentage)</t>
    </r>
  </si>
  <si>
    <r>
      <t>Appendix A-1.2:  MTEP25 Appendix A Cost Allocation</t>
    </r>
    <r>
      <rPr>
        <b/>
        <sz val="14"/>
        <rFont val="Lato"/>
        <family val="2"/>
      </rPr>
      <t xml:space="preserve"> (by estimated cost)</t>
    </r>
  </si>
  <si>
    <r>
      <t xml:space="preserve">Appendix A-2: </t>
    </r>
    <r>
      <rPr>
        <b/>
        <i/>
        <u/>
        <sz val="16"/>
        <color theme="1"/>
        <rFont val="Lato"/>
        <family val="2"/>
      </rPr>
      <t xml:space="preserve"> Indicative</t>
    </r>
    <r>
      <rPr>
        <b/>
        <sz val="16"/>
        <color theme="1"/>
        <rFont val="Lato"/>
        <family val="2"/>
      </rPr>
      <t xml:space="preserve"> Annual Charges for MTEP25 Cost Shared Projects</t>
    </r>
  </si>
  <si>
    <t>Upgrade Powerton-Tazewell 345 kV line (AE1-163)</t>
  </si>
  <si>
    <t>Grain Belt Express AECI Facilities Construction Agreement (GI-083)</t>
  </si>
  <si>
    <t>New Spencer Creek generation interconnection MPFCA (J956/J1026)</t>
  </si>
  <si>
    <t>Grain Belt Express HVDC Network Upgrades (H104-H105)</t>
  </si>
  <si>
    <t>Rebuild McCredie-Overton 345 kV Line (MPFCA)</t>
  </si>
  <si>
    <t>J1502 Emerson Rd SS Network Upgrades and Interconnection Facilities</t>
  </si>
  <si>
    <t>R1049/R5061 Edgewater SS, Network Upgrades and Interconnection Facilities</t>
  </si>
  <si>
    <t>J1629 Welsh Prairie SS Network Upgrades and Interconnection Facilities</t>
  </si>
  <si>
    <t>Upgrade Dresser 345kV Line</t>
  </si>
  <si>
    <t>Lakefield Area Projects</t>
  </si>
  <si>
    <t>J1444 Generator Interconnection - Network Upgrade</t>
  </si>
  <si>
    <t>MPFCA J1503 &amp; J1504 - Network Upgrades - Huntley 345 kV Bus</t>
  </si>
  <si>
    <t>J1520 Generator Interconnection - Network Upgrades</t>
  </si>
  <si>
    <t>Remsen Township 345 kV Substation Expansion for J1590</t>
  </si>
  <si>
    <t>Schahfer 345kV substation Redundancy</t>
  </si>
  <si>
    <t>Revision: 9/24/2025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</si>
</sst>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0.0%"/>
    <numFmt numFmtId="168" formatCode="_(%* #,##0.00_);_(%* \(#,##0.00\);_(* &quot;-&quot;??_);_(@_)"/>
    <numFmt numFmtId="169" formatCode="0.00000000"/>
    <numFmt numFmtId="170" formatCode="0.000000000000000%"/>
    <numFmt numFmtId="171" formatCode="0.0000000000000000%"/>
  </numFmts>
  <fonts count="33" x14ac:knownFonts="1">
    <font>
      <sz val="10"/>
      <color indexed="8"/>
      <name val="Arial Narrow"/>
      <family val="2"/>
    </font>
    <font>
      <sz val="11"/>
      <color theme="1"/>
      <name val="Calibri"/>
      <family val="2"/>
      <scheme val="minor"/>
    </font>
    <font>
      <sz val="11"/>
      <color theme="1"/>
      <name val="Calibri"/>
      <family val="2"/>
      <scheme val="minor"/>
    </font>
    <font>
      <sz val="10"/>
      <color indexed="8"/>
      <name val="Arial Narrow"/>
      <family val="2"/>
    </font>
    <font>
      <b/>
      <sz val="14"/>
      <color rgb="FFFF0000"/>
      <name val="Arial"/>
      <family val="2"/>
    </font>
    <font>
      <sz val="11"/>
      <color indexed="8"/>
      <name val="Arial"/>
      <family val="2"/>
    </font>
    <font>
      <sz val="10"/>
      <name val="Arial"/>
      <family val="2"/>
    </font>
    <font>
      <sz val="10"/>
      <name val="MS Sans Serif"/>
      <family val="2"/>
    </font>
    <font>
      <b/>
      <sz val="14"/>
      <name val="Lato"/>
      <family val="2"/>
    </font>
    <font>
      <b/>
      <sz val="16"/>
      <name val="Lato"/>
      <family val="2"/>
    </font>
    <font>
      <b/>
      <sz val="14"/>
      <color indexed="8"/>
      <name val="Lato"/>
      <family val="2"/>
    </font>
    <font>
      <sz val="14"/>
      <color indexed="8"/>
      <name val="Lato"/>
      <family val="2"/>
    </font>
    <font>
      <sz val="14"/>
      <name val="Lato"/>
      <family val="2"/>
    </font>
    <font>
      <b/>
      <i/>
      <u/>
      <sz val="11"/>
      <color rgb="FFFF0000"/>
      <name val="Arial"/>
      <family val="2"/>
    </font>
    <font>
      <b/>
      <i/>
      <sz val="11"/>
      <color indexed="10"/>
      <name val="Arial"/>
      <family val="2"/>
    </font>
    <font>
      <b/>
      <sz val="11"/>
      <color indexed="8"/>
      <name val="Arial"/>
      <family val="2"/>
    </font>
    <font>
      <b/>
      <vertAlign val="superscript"/>
      <sz val="11"/>
      <color indexed="8"/>
      <name val="Arial"/>
      <family val="2"/>
    </font>
    <font>
      <sz val="10"/>
      <color indexed="8"/>
      <name val="Arial"/>
      <family val="2"/>
    </font>
    <font>
      <sz val="11"/>
      <name val="Arial"/>
      <family val="2"/>
    </font>
    <font>
      <sz val="11"/>
      <color indexed="8"/>
      <name val="Arial Narrow"/>
      <family val="2"/>
    </font>
    <font>
      <sz val="16"/>
      <name val="Lato"/>
      <family val="2"/>
    </font>
    <font>
      <b/>
      <i/>
      <sz val="11"/>
      <name val="Arial"/>
      <family val="2"/>
    </font>
    <font>
      <b/>
      <i/>
      <vertAlign val="superscript"/>
      <sz val="11"/>
      <name val="Arial"/>
      <family val="2"/>
    </font>
    <font>
      <sz val="10"/>
      <color theme="0"/>
      <name val="Arial"/>
      <family val="2"/>
    </font>
    <font>
      <b/>
      <sz val="10"/>
      <name val="Arial"/>
      <family val="2"/>
    </font>
    <font>
      <b/>
      <sz val="11"/>
      <color indexed="8"/>
      <name val="Arial Narrow"/>
      <family val="2"/>
    </font>
    <font>
      <sz val="10"/>
      <name val="Arial"/>
      <family val="2"/>
    </font>
    <font>
      <b/>
      <sz val="18"/>
      <color rgb="FFFF0000"/>
      <name val="Calibri"/>
      <family val="2"/>
      <scheme val="minor"/>
    </font>
    <font>
      <b/>
      <sz val="16"/>
      <color theme="1"/>
      <name val="Lato"/>
      <family val="2"/>
    </font>
    <font>
      <b/>
      <i/>
      <u/>
      <sz val="16"/>
      <color theme="1"/>
      <name val="Lato"/>
      <family val="2"/>
    </font>
    <font>
      <sz val="11"/>
      <color theme="1"/>
      <name val="Arial"/>
      <family val="2"/>
    </font>
    <font>
      <b/>
      <sz val="11"/>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3" fillId="0" borderId="0"/>
    <xf numFmtId="0" fontId="6" fillId="0" borderId="0"/>
    <xf numFmtId="0" fontId="7" fillId="0" borderId="0"/>
    <xf numFmtId="0" fontId="3" fillId="0" borderId="0"/>
    <xf numFmtId="0" fontId="17"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6" fillId="0" borderId="0"/>
    <xf numFmtId="0" fontId="2"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86">
    <xf numFmtId="0" fontId="0" fillId="0" borderId="0" xfId="0"/>
    <xf numFmtId="0" fontId="5" fillId="0" borderId="0" xfId="1" applyFont="1"/>
    <xf numFmtId="0" fontId="6" fillId="0" borderId="0" xfId="2"/>
    <xf numFmtId="0" fontId="18" fillId="0" borderId="0" xfId="1" applyFont="1"/>
    <xf numFmtId="166" fontId="5" fillId="0" borderId="0" xfId="8" applyNumberFormat="1" applyFont="1" applyBorder="1" applyAlignment="1"/>
    <xf numFmtId="5" fontId="18" fillId="0" borderId="0" xfId="1" applyNumberFormat="1" applyFont="1"/>
    <xf numFmtId="164" fontId="18" fillId="0" borderId="0" xfId="1" applyNumberFormat="1" applyFont="1"/>
    <xf numFmtId="7" fontId="18" fillId="0" borderId="0" xfId="1" applyNumberFormat="1" applyFont="1"/>
    <xf numFmtId="3" fontId="18" fillId="0" borderId="0" xfId="1" applyNumberFormat="1" applyFont="1"/>
    <xf numFmtId="5" fontId="6" fillId="0" borderId="0" xfId="2" applyNumberFormat="1"/>
    <xf numFmtId="166" fontId="18" fillId="0" borderId="0" xfId="8" applyNumberFormat="1" applyFont="1" applyFill="1" applyBorder="1" applyAlignment="1">
      <alignment horizontal="right"/>
    </xf>
    <xf numFmtId="167" fontId="18" fillId="0" borderId="0" xfId="9" applyNumberFormat="1" applyFont="1" applyAlignment="1"/>
    <xf numFmtId="0" fontId="5" fillId="0" borderId="7" xfId="1" applyFont="1" applyBorder="1" applyAlignment="1">
      <alignment horizontal="center" wrapText="1"/>
    </xf>
    <xf numFmtId="0" fontId="9" fillId="0" borderId="0" xfId="3" applyFont="1" applyAlignment="1">
      <alignment vertical="center"/>
    </xf>
    <xf numFmtId="0" fontId="20" fillId="0" borderId="0" xfId="2" applyFont="1" applyAlignment="1">
      <alignment vertical="center"/>
    </xf>
    <xf numFmtId="0" fontId="21" fillId="0" borderId="0" xfId="3" applyFont="1"/>
    <xf numFmtId="0" fontId="23" fillId="0" borderId="0" xfId="2" applyFont="1"/>
    <xf numFmtId="0" fontId="15" fillId="5" borderId="1" xfId="1" applyFont="1" applyFill="1" applyBorder="1" applyAlignment="1">
      <alignment horizontal="center" vertical="top"/>
    </xf>
    <xf numFmtId="0" fontId="5" fillId="3" borderId="1" xfId="5" applyFont="1" applyFill="1" applyBorder="1" applyAlignment="1">
      <alignment horizontal="center"/>
    </xf>
    <xf numFmtId="165" fontId="0" fillId="0" borderId="1" xfId="6" applyNumberFormat="1" applyFont="1" applyBorder="1"/>
    <xf numFmtId="167" fontId="6" fillId="0" borderId="0" xfId="2" applyNumberFormat="1"/>
    <xf numFmtId="0" fontId="5" fillId="3" borderId="2" xfId="5" applyFont="1" applyFill="1" applyBorder="1" applyAlignment="1">
      <alignment horizontal="center"/>
    </xf>
    <xf numFmtId="0" fontId="15" fillId="3" borderId="9" xfId="5" applyFont="1" applyFill="1" applyBorder="1" applyAlignment="1">
      <alignment horizontal="center"/>
    </xf>
    <xf numFmtId="165" fontId="24" fillId="0" borderId="9" xfId="6" applyNumberFormat="1" applyFont="1" applyBorder="1"/>
    <xf numFmtId="44" fontId="24" fillId="0" borderId="0" xfId="6" applyFont="1" applyBorder="1"/>
    <xf numFmtId="1" fontId="25" fillId="4" borderId="1" xfId="0" applyNumberFormat="1" applyFont="1" applyFill="1" applyBorder="1" applyAlignment="1">
      <alignment horizontal="center" vertical="top"/>
    </xf>
    <xf numFmtId="168" fontId="3" fillId="0" borderId="1" xfId="7" applyNumberFormat="1" applyFont="1" applyFill="1" applyBorder="1" applyAlignment="1">
      <alignment horizontal="left" vertical="center"/>
    </xf>
    <xf numFmtId="165" fontId="15" fillId="0" borderId="8" xfId="8" applyNumberFormat="1" applyFont="1" applyFill="1" applyBorder="1" applyAlignment="1">
      <alignment horizontal="right"/>
    </xf>
    <xf numFmtId="0" fontId="26" fillId="0" borderId="0" xfId="10"/>
    <xf numFmtId="0" fontId="27" fillId="0" borderId="0" xfId="11" applyFont="1"/>
    <xf numFmtId="0" fontId="26" fillId="0" borderId="0" xfId="10" applyAlignment="1">
      <alignment vertical="center"/>
    </xf>
    <xf numFmtId="0" fontId="28" fillId="0" borderId="0" xfId="11" applyFont="1" applyAlignment="1">
      <alignment vertical="center"/>
    </xf>
    <xf numFmtId="0" fontId="30" fillId="0" borderId="0" xfId="11" applyFont="1" applyAlignment="1">
      <alignment vertical="center"/>
    </xf>
    <xf numFmtId="0" fontId="31" fillId="2" borderId="1" xfId="11" applyFont="1" applyFill="1" applyBorder="1" applyAlignment="1">
      <alignment horizontal="center"/>
    </xf>
    <xf numFmtId="0" fontId="6" fillId="0" borderId="0" xfId="2" applyAlignment="1">
      <alignment horizontal="left"/>
    </xf>
    <xf numFmtId="41" fontId="26" fillId="0" borderId="1" xfId="10" applyNumberFormat="1" applyBorder="1" applyAlignment="1">
      <alignment horizontal="right"/>
    </xf>
    <xf numFmtId="0" fontId="32" fillId="0" borderId="9" xfId="10" applyFont="1" applyBorder="1" applyAlignment="1">
      <alignment horizontal="left"/>
    </xf>
    <xf numFmtId="41" fontId="32" fillId="0" borderId="9" xfId="10" applyNumberFormat="1" applyFont="1" applyBorder="1" applyAlignment="1">
      <alignment horizontal="right"/>
    </xf>
    <xf numFmtId="0" fontId="26" fillId="0" borderId="0" xfId="10" applyAlignment="1">
      <alignment horizontal="left"/>
    </xf>
    <xf numFmtId="5" fontId="26" fillId="0" borderId="0" xfId="10" applyNumberFormat="1" applyAlignment="1">
      <alignment horizontal="right"/>
    </xf>
    <xf numFmtId="37" fontId="26" fillId="0" borderId="0" xfId="10" applyNumberFormat="1" applyAlignment="1">
      <alignment horizontal="right"/>
    </xf>
    <xf numFmtId="0" fontId="6" fillId="0" borderId="0" xfId="10" applyFont="1" applyAlignment="1">
      <alignment horizontal="left"/>
    </xf>
    <xf numFmtId="5" fontId="26" fillId="0" borderId="0" xfId="10" applyNumberFormat="1"/>
    <xf numFmtId="0" fontId="26" fillId="0" borderId="1" xfId="10" applyBorder="1" applyAlignment="1">
      <alignment horizontal="center"/>
    </xf>
    <xf numFmtId="0" fontId="6" fillId="0" borderId="1" xfId="10" applyFont="1" applyBorder="1" applyAlignment="1">
      <alignment horizontal="center"/>
    </xf>
    <xf numFmtId="168" fontId="18" fillId="0" borderId="0" xfId="1" applyNumberFormat="1" applyFont="1"/>
    <xf numFmtId="170" fontId="18" fillId="0" borderId="0" xfId="1" applyNumberFormat="1" applyFont="1"/>
    <xf numFmtId="169" fontId="6" fillId="0" borderId="0" xfId="2" applyNumberFormat="1"/>
    <xf numFmtId="10" fontId="18" fillId="0" borderId="0" xfId="16" applyNumberFormat="1" applyFont="1"/>
    <xf numFmtId="0" fontId="4" fillId="0" borderId="0" xfId="1" applyFont="1"/>
    <xf numFmtId="0" fontId="8" fillId="0" borderId="0" xfId="3" applyFont="1" applyAlignment="1">
      <alignment vertical="center"/>
    </xf>
    <xf numFmtId="0" fontId="10" fillId="0" borderId="0" xfId="3" applyFont="1" applyAlignment="1">
      <alignment vertical="center"/>
    </xf>
    <xf numFmtId="0" fontId="11" fillId="0" borderId="0" xfId="4" applyFont="1" applyAlignment="1">
      <alignment vertical="center"/>
    </xf>
    <xf numFmtId="0" fontId="11" fillId="0" borderId="0" xfId="1" applyFont="1" applyAlignment="1">
      <alignment vertical="center"/>
    </xf>
    <xf numFmtId="0" fontId="12" fillId="0" borderId="0" xfId="2" applyFont="1" applyAlignment="1">
      <alignment vertical="center"/>
    </xf>
    <xf numFmtId="0" fontId="13" fillId="0" borderId="0" xfId="1" applyFont="1" applyAlignment="1">
      <alignment horizontal="left"/>
    </xf>
    <xf numFmtId="0" fontId="14" fillId="0" borderId="0" xfId="1" applyFont="1" applyAlignment="1">
      <alignment horizontal="left"/>
    </xf>
    <xf numFmtId="0" fontId="15" fillId="0" borderId="6" xfId="1" applyFont="1" applyBorder="1" applyAlignment="1">
      <alignment horizontal="center" wrapText="1"/>
    </xf>
    <xf numFmtId="0" fontId="5" fillId="0" borderId="1" xfId="1" applyFont="1" applyBorder="1" applyAlignment="1">
      <alignment horizontal="center" vertical="center"/>
    </xf>
    <xf numFmtId="0" fontId="5" fillId="0" borderId="1" xfId="1" applyFont="1" applyBorder="1" applyAlignment="1">
      <alignment horizontal="center" vertical="top"/>
    </xf>
    <xf numFmtId="0" fontId="5" fillId="0" borderId="1" xfId="1" applyFont="1" applyBorder="1" applyAlignment="1">
      <alignment horizontal="center" vertical="top" wrapText="1"/>
    </xf>
    <xf numFmtId="10" fontId="18" fillId="0" borderId="0" xfId="1" applyNumberFormat="1" applyFont="1"/>
    <xf numFmtId="171" fontId="18" fillId="0" borderId="0" xfId="1" applyNumberFormat="1" applyFont="1"/>
    <xf numFmtId="0" fontId="23" fillId="0" borderId="0" xfId="10" applyFont="1"/>
    <xf numFmtId="0" fontId="5" fillId="0" borderId="11" xfId="1" applyFont="1" applyBorder="1" applyAlignment="1">
      <alignment horizontal="center" vertical="top"/>
    </xf>
    <xf numFmtId="0" fontId="5" fillId="0" borderId="11" xfId="1" applyFont="1" applyBorder="1" applyAlignment="1">
      <alignment horizontal="center" vertical="top" wrapText="1"/>
    </xf>
    <xf numFmtId="168" fontId="6" fillId="0" borderId="0" xfId="2" applyNumberFormat="1"/>
    <xf numFmtId="10" fontId="6" fillId="0" borderId="0" xfId="16" applyNumberFormat="1" applyFont="1" applyFill="1"/>
    <xf numFmtId="0" fontId="15" fillId="0" borderId="13" xfId="5" applyFont="1" applyBorder="1" applyAlignment="1">
      <alignment horizontal="center"/>
    </xf>
    <xf numFmtId="0" fontId="15" fillId="0" borderId="14" xfId="5" applyFont="1" applyBorder="1" applyAlignment="1">
      <alignment horizontal="center"/>
    </xf>
    <xf numFmtId="0" fontId="6" fillId="0" borderId="5" xfId="2" applyBorder="1"/>
    <xf numFmtId="0" fontId="19" fillId="0" borderId="12" xfId="0" applyFont="1" applyBorder="1" applyAlignment="1">
      <alignment horizontal="center" vertical="top"/>
    </xf>
    <xf numFmtId="0" fontId="19" fillId="0" borderId="10" xfId="0" applyFont="1" applyBorder="1" applyAlignment="1">
      <alignment horizontal="center" vertical="top"/>
    </xf>
    <xf numFmtId="165" fontId="6" fillId="0" borderId="0" xfId="2" applyNumberFormat="1"/>
    <xf numFmtId="0" fontId="15" fillId="0" borderId="15" xfId="5" applyFont="1" applyBorder="1" applyAlignment="1">
      <alignment horizontal="center"/>
    </xf>
    <xf numFmtId="168" fontId="3" fillId="0" borderId="16" xfId="7" applyNumberFormat="1" applyFont="1" applyFill="1" applyBorder="1" applyAlignment="1">
      <alignment horizontal="left" vertical="center"/>
    </xf>
    <xf numFmtId="165" fontId="18" fillId="0" borderId="17" xfId="6" applyNumberFormat="1" applyFont="1" applyFill="1" applyBorder="1" applyAlignment="1">
      <alignment horizontal="right" vertical="center"/>
    </xf>
    <xf numFmtId="165" fontId="18" fillId="0" borderId="18" xfId="6" applyNumberFormat="1" applyFont="1" applyFill="1" applyBorder="1" applyAlignment="1">
      <alignment horizontal="right" vertical="center"/>
    </xf>
    <xf numFmtId="0" fontId="19" fillId="0" borderId="19" xfId="0" applyFont="1" applyBorder="1" applyAlignment="1">
      <alignment horizontal="center" vertical="top"/>
    </xf>
    <xf numFmtId="0" fontId="5" fillId="0" borderId="20" xfId="1" applyFont="1" applyBorder="1" applyAlignment="1">
      <alignment horizontal="center" vertical="top"/>
    </xf>
    <xf numFmtId="0" fontId="5" fillId="0" borderId="20" xfId="1" applyFont="1" applyBorder="1" applyAlignment="1">
      <alignment horizontal="center" vertical="top" wrapText="1"/>
    </xf>
    <xf numFmtId="0" fontId="5" fillId="0" borderId="20" xfId="1" applyFont="1" applyBorder="1" applyAlignment="1">
      <alignment horizontal="center" vertical="center"/>
    </xf>
    <xf numFmtId="165" fontId="18" fillId="0" borderId="21" xfId="6" applyNumberFormat="1" applyFont="1" applyFill="1" applyBorder="1" applyAlignment="1">
      <alignment horizontal="right" vertical="center"/>
    </xf>
    <xf numFmtId="0" fontId="15" fillId="0" borderId="3" xfId="1" applyFont="1" applyBorder="1" applyAlignment="1">
      <alignment horizontal="center"/>
    </xf>
    <xf numFmtId="0" fontId="15" fillId="0" borderId="4" xfId="1" applyFont="1" applyBorder="1" applyAlignment="1">
      <alignment horizontal="center"/>
    </xf>
    <xf numFmtId="0" fontId="14" fillId="0" borderId="0" xfId="4" applyFont="1" applyAlignment="1">
      <alignment horizontal="center" wrapText="1"/>
    </xf>
  </cellXfs>
  <cellStyles count="17">
    <cellStyle name="Comma 2" xfId="14" xr:uid="{2C8D38D3-C512-4508-AA97-37D6A8D4651D}"/>
    <cellStyle name="Comma 2 2 2" xfId="8" xr:uid="{1F38A52A-0149-4DBC-AF55-BB3B0B2B3F32}"/>
    <cellStyle name="Currency 10 2" xfId="6" xr:uid="{C21CBA19-8921-4A72-809E-32AA21735437}"/>
    <cellStyle name="Normal" xfId="0" builtinId="0"/>
    <cellStyle name="Normal 172" xfId="2" xr:uid="{930112BF-F19D-4C00-94AD-97135DC2277B}"/>
    <cellStyle name="Normal 2" xfId="10" xr:uid="{4123BC7F-400B-4C0B-BE26-9313B7E5A7C2}"/>
    <cellStyle name="Normal 2 17" xfId="11" xr:uid="{953968D7-BFB2-4E1C-9AA8-6AA86FDBA7ED}"/>
    <cellStyle name="Normal 2 2" xfId="13" xr:uid="{DC8DFDDB-9282-42BD-8B0D-DEAFC95F1F94}"/>
    <cellStyle name="Normal 3" xfId="12" xr:uid="{B6CDBAF1-2BA7-4E6D-A692-308F1AFFA984}"/>
    <cellStyle name="Normal 8" xfId="3" xr:uid="{7FA41BAE-A5F3-4FDF-BAB5-FABB6DF1488D}"/>
    <cellStyle name="Normal_East_Central_West Project_costsharing_0207 with Summary_June07_Rev3" xfId="4" xr:uid="{90D5466A-9C64-437B-BDDE-43536EE0DF94}"/>
    <cellStyle name="Normal_MTEP 06 &amp; 07 LODF Cost Allocation Assumptions" xfId="1" xr:uid="{2AAD3F70-E77F-4075-BA59-F36CA4CC5515}"/>
    <cellStyle name="Normal_Sheet1_Capx_pricingzone_051201" xfId="5" xr:uid="{C24F9B7C-92F6-422A-824F-F6E0E25C8E65}"/>
    <cellStyle name="Percent" xfId="16" builtinId="5"/>
    <cellStyle name="Percent 14" xfId="7" xr:uid="{E7B47F46-CF11-4E21-93AD-55887490C3AC}"/>
    <cellStyle name="Percent 2" xfId="15" xr:uid="{7EDF6DB9-176B-4F6D-81C8-5D84690808CD}"/>
    <cellStyle name="Percent 3 3" xfId="9" xr:uid="{76124AC4-C990-42C8-9CC1-C7ADE871F044}"/>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12922</xdr:colOff>
      <xdr:row>22</xdr:row>
      <xdr:rowOff>154266</xdr:rowOff>
    </xdr:from>
    <xdr:to>
      <xdr:col>11</xdr:col>
      <xdr:colOff>829235</xdr:colOff>
      <xdr:row>28</xdr:row>
      <xdr:rowOff>168088</xdr:rowOff>
    </xdr:to>
    <xdr:sp macro="" textlink="">
      <xdr:nvSpPr>
        <xdr:cNvPr id="2" name="Text Box 1">
          <a:extLst>
            <a:ext uri="{FF2B5EF4-FFF2-40B4-BE49-F238E27FC236}">
              <a16:creationId xmlns:a16="http://schemas.microsoft.com/office/drawing/2014/main" id="{29D7769B-A63F-4B59-ACB0-F6080864C304}"/>
            </a:ext>
          </a:extLst>
        </xdr:cNvPr>
        <xdr:cNvSpPr txBox="1">
          <a:spLocks noChangeArrowheads="1"/>
        </xdr:cNvSpPr>
      </xdr:nvSpPr>
      <xdr:spPr bwMode="auto">
        <a:xfrm>
          <a:off x="483569" y="4625413"/>
          <a:ext cx="13859960" cy="1022351"/>
        </a:xfrm>
        <a:prstGeom prst="rect">
          <a:avLst/>
        </a:prstGeom>
        <a:solidFill>
          <a:srgbClr val="FFFFFF"/>
        </a:solidFill>
        <a:ln w="9525">
          <a:solidFill>
            <a:srgbClr val="000000"/>
          </a:solidFill>
          <a:miter lim="800000"/>
          <a:headEnd/>
          <a:tailEnd/>
        </a:ln>
      </xdr:spPr>
      <xdr:txBody>
        <a:bodyPr vertOverflow="clip" wrap="square" lIns="27432" tIns="32004" rIns="0" bIns="0" anchor="t" upright="1"/>
        <a:lstStyle/>
        <a:p>
          <a:pPr algn="l" rtl="0">
            <a:defRPr sz="1000"/>
          </a:pPr>
          <a:r>
            <a:rPr lang="en-US" sz="1100" b="0" i="0" u="none" strike="noStrike" baseline="0">
              <a:solidFill>
                <a:srgbClr val="000000"/>
              </a:solidFill>
              <a:latin typeface="Arial" pitchFamily="34" charset="0"/>
              <a:cs typeface="Arial" pitchFamily="34" charset="0"/>
            </a:rPr>
            <a:t>Notes:</a:t>
          </a: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100" b="0" i="0" u="none" strike="noStrike" baseline="0">
              <a:solidFill>
                <a:srgbClr val="000000"/>
              </a:solidFill>
              <a:latin typeface="Arial" pitchFamily="34" charset="0"/>
              <a:cs typeface="Arial" pitchFamily="34" charset="0"/>
            </a:rPr>
            <a:t>(1) The allocations shown above are represented as percentages. For allocations represented in dollars based on current cost estimates refer to Appendix A-1.2 in this workbook.</a:t>
          </a:r>
        </a:p>
        <a:p>
          <a:pPr algn="l" rtl="0">
            <a:defRPr sz="1000"/>
          </a:pPr>
          <a:endParaRPr lang="en-US" sz="1100" b="0" i="0" u="none" strike="noStrike" baseline="0">
            <a:solidFill>
              <a:sysClr val="windowText" lastClr="000000"/>
            </a:solidFill>
            <a:latin typeface="Arial" pitchFamily="34" charset="0"/>
            <a:cs typeface="Arial" pitchFamily="34" charset="0"/>
          </a:endParaRPr>
        </a:p>
        <a:p>
          <a:pPr algn="l" rtl="0">
            <a:defRPr sz="1000"/>
          </a:pPr>
          <a:r>
            <a:rPr lang="en-US" sz="1100" b="0" i="0" u="none" strike="noStrike" baseline="0">
              <a:solidFill>
                <a:sysClr val="windowText" lastClr="000000"/>
              </a:solidFill>
              <a:latin typeface="Arial" pitchFamily="34" charset="0"/>
              <a:cs typeface="Arial" pitchFamily="34" charset="0"/>
            </a:rPr>
            <a:t>(2) Total Shared Cost reflects the project cost subject to sharing and allocated to pricing zones in MISO. </a:t>
          </a:r>
          <a:r>
            <a:rPr lang="en-US" sz="1100" b="0" i="0" baseline="0">
              <a:effectLst/>
              <a:latin typeface="Arial" panose="020B0604020202020204" pitchFamily="34" charset="0"/>
              <a:ea typeface="+mn-ea"/>
              <a:cs typeface="Arial" panose="020B0604020202020204" pitchFamily="34" charset="0"/>
            </a:rPr>
            <a:t>This does not include 90% of the Network Upgrade cost of the Generator Interconnection Projects (GIP) assgined to the Generators.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21773</xdr:colOff>
      <xdr:row>41</xdr:row>
      <xdr:rowOff>53341</xdr:rowOff>
    </xdr:from>
    <xdr:to>
      <xdr:col>17</xdr:col>
      <xdr:colOff>0</xdr:colOff>
      <xdr:row>46</xdr:row>
      <xdr:rowOff>123264</xdr:rowOff>
    </xdr:to>
    <xdr:sp macro="" textlink="">
      <xdr:nvSpPr>
        <xdr:cNvPr id="2" name="TextBox 1">
          <a:extLst>
            <a:ext uri="{FF2B5EF4-FFF2-40B4-BE49-F238E27FC236}">
              <a16:creationId xmlns:a16="http://schemas.microsoft.com/office/drawing/2014/main" id="{16D0EEE2-F170-4CC1-9564-06F85255B796}"/>
            </a:ext>
          </a:extLst>
        </xdr:cNvPr>
        <xdr:cNvSpPr txBox="1"/>
      </xdr:nvSpPr>
      <xdr:spPr>
        <a:xfrm>
          <a:off x="357949" y="7639723"/>
          <a:ext cx="13200370" cy="854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Notes:</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1) Allocations shown above are estimates based on current estimated</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project costs from the MTEP project database. The actual allocation amounts will vary depending on the final project costs and actual in-service dates.</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32319</xdr:colOff>
      <xdr:row>41</xdr:row>
      <xdr:rowOff>146282</xdr:rowOff>
    </xdr:from>
    <xdr:to>
      <xdr:col>16</xdr:col>
      <xdr:colOff>998426</xdr:colOff>
      <xdr:row>48</xdr:row>
      <xdr:rowOff>27710</xdr:rowOff>
    </xdr:to>
    <xdr:sp macro="" textlink="">
      <xdr:nvSpPr>
        <xdr:cNvPr id="2" name="TextBox 1">
          <a:extLst>
            <a:ext uri="{FF2B5EF4-FFF2-40B4-BE49-F238E27FC236}">
              <a16:creationId xmlns:a16="http://schemas.microsoft.com/office/drawing/2014/main" id="{1974A51D-DD44-4393-AC63-524140621B49}"/>
            </a:ext>
          </a:extLst>
        </xdr:cNvPr>
        <xdr:cNvSpPr txBox="1"/>
      </xdr:nvSpPr>
      <xdr:spPr>
        <a:xfrm>
          <a:off x="295555" y="7281373"/>
          <a:ext cx="17840944" cy="1045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Notes:</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1) The indicative annual charges shown only reflect new MTEP25 projects and would be additive to the indicative annual Schedule 26 charges shown in the </a:t>
          </a:r>
          <a:r>
            <a:rPr lang="en-US" sz="1100" baseline="0">
              <a:latin typeface="Arial" panose="020B0604020202020204" pitchFamily="34" charset="0"/>
              <a:cs typeface="Arial" panose="020B0604020202020204" pitchFamily="34" charset="0"/>
            </a:rPr>
            <a:t>indicative rate reports posted on the MISO Public Website</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2) Charges start based on the estimated in-service date and whether the constructing Transmission Owner uses forward-looking or historic rate formulas. First-year charges are adjusted according to the month the project goes in-service.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846A-7EC4-487E-88F1-DE72680BA486}">
  <dimension ref="A1:AZ48"/>
  <sheetViews>
    <sheetView tabSelected="1" zoomScale="85" zoomScaleNormal="85" workbookViewId="0">
      <selection activeCell="L42" sqref="L42"/>
    </sheetView>
  </sheetViews>
  <sheetFormatPr defaultColWidth="10.625" defaultRowHeight="13.2" x14ac:dyDescent="0.25"/>
  <cols>
    <col min="1" max="1" width="7.625" style="2" customWidth="1"/>
    <col min="2" max="2" width="19.125" style="2" customWidth="1"/>
    <col min="3" max="3" width="21.5" style="2" customWidth="1"/>
    <col min="4" max="4" width="80.875" style="2" customWidth="1"/>
    <col min="5" max="5" width="17.625" style="2" customWidth="1"/>
    <col min="6" max="6" width="24" style="2" customWidth="1"/>
    <col min="7" max="7" width="10.5" style="2" customWidth="1"/>
    <col min="8" max="8" width="11.375" style="2" customWidth="1"/>
    <col min="9" max="9" width="12" style="2" customWidth="1"/>
    <col min="10" max="10" width="13.875" style="2" bestFit="1" customWidth="1"/>
    <col min="11" max="11" width="11" style="2" bestFit="1" customWidth="1"/>
    <col min="12" max="12" width="14" style="2" bestFit="1" customWidth="1"/>
    <col min="13" max="13" width="13.875" style="2" bestFit="1" customWidth="1"/>
    <col min="14" max="14" width="12.125" style="2" customWidth="1"/>
    <col min="15" max="15" width="12.125" style="2" bestFit="1" customWidth="1"/>
    <col min="16" max="16" width="12.5" style="2" bestFit="1" customWidth="1"/>
    <col min="17" max="17" width="10.5" style="2" bestFit="1" customWidth="1"/>
    <col min="18" max="18" width="10.5" style="2" customWidth="1"/>
    <col min="19" max="19" width="13" style="2" bestFit="1" customWidth="1"/>
    <col min="20" max="20" width="12.5" style="2" bestFit="1" customWidth="1"/>
    <col min="21" max="21" width="12.375" style="2" bestFit="1" customWidth="1"/>
    <col min="22" max="23" width="12.5" style="2" customWidth="1"/>
    <col min="24" max="24" width="12.625" style="2" customWidth="1"/>
    <col min="25" max="25" width="10.5" style="2" bestFit="1" customWidth="1"/>
    <col min="26" max="26" width="12.625" style="2" bestFit="1" customWidth="1"/>
    <col min="27" max="27" width="12.5" style="2" bestFit="1" customWidth="1"/>
    <col min="28" max="28" width="11.875" style="2" bestFit="1" customWidth="1"/>
    <col min="29" max="30" width="12.5" style="2" bestFit="1" customWidth="1"/>
    <col min="31" max="31" width="12.5" style="2" customWidth="1"/>
    <col min="32" max="32" width="12" style="2" customWidth="1"/>
    <col min="33" max="33" width="11.625" style="2" customWidth="1"/>
    <col min="34" max="40" width="10.625" style="2" customWidth="1"/>
    <col min="41" max="41" width="12.5" style="2" bestFit="1" customWidth="1"/>
    <col min="42" max="16384" width="10.625" style="2"/>
  </cols>
  <sheetData>
    <row r="1" spans="1:42" ht="17.399999999999999" x14ac:dyDescent="0.3">
      <c r="B1" s="49"/>
      <c r="C1" s="49"/>
      <c r="D1" s="49"/>
      <c r="E1" s="1"/>
      <c r="F1" s="1"/>
      <c r="G1" s="1"/>
      <c r="H1" s="1"/>
      <c r="I1" s="1"/>
      <c r="J1" s="1"/>
      <c r="K1" s="1"/>
      <c r="L1" s="1"/>
      <c r="M1" s="1"/>
      <c r="N1" s="1"/>
      <c r="O1" s="1"/>
      <c r="P1" s="1"/>
      <c r="Q1" s="1"/>
      <c r="R1" s="1"/>
      <c r="S1" s="1"/>
      <c r="T1" s="1"/>
      <c r="U1" s="1"/>
      <c r="V1" s="1"/>
      <c r="W1" s="1"/>
      <c r="X1" s="1"/>
      <c r="Y1" s="1"/>
      <c r="Z1" s="1"/>
    </row>
    <row r="2" spans="1:42" s="54" customFormat="1" ht="20.399999999999999" x14ac:dyDescent="0.3">
      <c r="B2" s="50" t="s">
        <v>49</v>
      </c>
      <c r="C2" s="50"/>
      <c r="D2" s="50"/>
      <c r="E2" s="50"/>
      <c r="F2" s="50"/>
      <c r="G2" s="50"/>
      <c r="H2" s="50"/>
      <c r="I2" s="51"/>
      <c r="J2" s="51"/>
      <c r="K2" s="52"/>
      <c r="L2" s="52"/>
      <c r="M2" s="53"/>
      <c r="N2" s="53"/>
      <c r="O2" s="53"/>
      <c r="P2" s="53"/>
      <c r="Q2" s="53"/>
      <c r="R2" s="53"/>
      <c r="S2" s="53"/>
      <c r="T2" s="53"/>
      <c r="U2" s="53"/>
      <c r="V2" s="53"/>
      <c r="W2" s="53"/>
      <c r="X2" s="53"/>
      <c r="Y2" s="53"/>
      <c r="Z2" s="53"/>
    </row>
    <row r="3" spans="1:42" ht="14.4" thickBot="1" x14ac:dyDescent="0.3">
      <c r="B3" s="55"/>
      <c r="C3" s="55"/>
      <c r="D3" s="55"/>
      <c r="E3" s="56"/>
      <c r="F3" s="56"/>
      <c r="G3" s="56"/>
      <c r="H3" s="56"/>
      <c r="I3" s="1"/>
      <c r="J3" s="1"/>
      <c r="K3" s="1"/>
      <c r="L3" s="1"/>
      <c r="M3" s="1"/>
      <c r="N3" s="1"/>
      <c r="O3" s="1"/>
      <c r="P3" s="1"/>
      <c r="Q3" s="1"/>
      <c r="R3" s="1"/>
      <c r="S3" s="1"/>
      <c r="T3" s="1"/>
      <c r="U3" s="1"/>
      <c r="V3" s="1"/>
      <c r="W3" s="1"/>
      <c r="X3" s="1"/>
      <c r="Y3" s="1"/>
      <c r="Z3" s="1"/>
    </row>
    <row r="4" spans="1:42" ht="14.4" thickBot="1" x14ac:dyDescent="0.3">
      <c r="B4" s="55"/>
      <c r="C4" s="55"/>
      <c r="D4" s="55"/>
      <c r="E4" s="55"/>
      <c r="F4" s="55"/>
      <c r="G4" s="83" t="s">
        <v>7</v>
      </c>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70"/>
    </row>
    <row r="5" spans="1:42" ht="28.2" thickBot="1" x14ac:dyDescent="0.3">
      <c r="B5" s="57" t="s">
        <v>8</v>
      </c>
      <c r="C5" s="57" t="s">
        <v>6</v>
      </c>
      <c r="D5" s="57" t="s">
        <v>0</v>
      </c>
      <c r="E5" s="57" t="s">
        <v>9</v>
      </c>
      <c r="F5" s="57" t="s">
        <v>10</v>
      </c>
      <c r="G5" s="74" t="s">
        <v>11</v>
      </c>
      <c r="H5" s="68" t="s">
        <v>1</v>
      </c>
      <c r="I5" s="68" t="s">
        <v>12</v>
      </c>
      <c r="J5" s="68" t="s">
        <v>13</v>
      </c>
      <c r="K5" s="68" t="s">
        <v>15</v>
      </c>
      <c r="L5" s="68" t="s">
        <v>17</v>
      </c>
      <c r="M5" s="68" t="s">
        <v>18</v>
      </c>
      <c r="N5" s="68" t="s">
        <v>25</v>
      </c>
      <c r="O5" s="68" t="s">
        <v>26</v>
      </c>
      <c r="P5" s="68" t="s">
        <v>28</v>
      </c>
      <c r="Q5" s="68" t="s">
        <v>27</v>
      </c>
      <c r="R5" s="68" t="s">
        <v>4</v>
      </c>
      <c r="S5" s="68" t="s">
        <v>46</v>
      </c>
      <c r="T5" s="68" t="s">
        <v>47</v>
      </c>
      <c r="U5" s="68" t="s">
        <v>31</v>
      </c>
      <c r="V5" s="68" t="s">
        <v>30</v>
      </c>
      <c r="W5" s="68" t="s">
        <v>34</v>
      </c>
      <c r="X5" s="68" t="s">
        <v>33</v>
      </c>
      <c r="Y5" s="68" t="s">
        <v>35</v>
      </c>
      <c r="Z5" s="68" t="s">
        <v>36</v>
      </c>
      <c r="AA5" s="68" t="s">
        <v>38</v>
      </c>
      <c r="AB5" s="69" t="s">
        <v>39</v>
      </c>
      <c r="AC5" s="68" t="s">
        <v>3</v>
      </c>
      <c r="AD5" s="68" t="s">
        <v>32</v>
      </c>
      <c r="AE5" s="68" t="s">
        <v>19</v>
      </c>
      <c r="AF5" s="68" t="s">
        <v>14</v>
      </c>
      <c r="AG5" s="68" t="s">
        <v>20</v>
      </c>
      <c r="AH5" s="68" t="s">
        <v>21</v>
      </c>
      <c r="AI5" s="68" t="s">
        <v>22</v>
      </c>
      <c r="AJ5" s="68" t="s">
        <v>24</v>
      </c>
      <c r="AK5" s="68" t="s">
        <v>16</v>
      </c>
      <c r="AL5" s="68" t="s">
        <v>37</v>
      </c>
      <c r="AM5" s="68" t="s">
        <v>29</v>
      </c>
      <c r="AN5" s="68" t="s">
        <v>23</v>
      </c>
    </row>
    <row r="6" spans="1:42" ht="13.8" x14ac:dyDescent="0.25">
      <c r="A6" s="67"/>
      <c r="B6" s="72">
        <v>50118</v>
      </c>
      <c r="C6" s="64" t="s">
        <v>12</v>
      </c>
      <c r="D6" s="65" t="s">
        <v>52</v>
      </c>
      <c r="E6" s="58" t="s">
        <v>5</v>
      </c>
      <c r="F6" s="76">
        <v>150000</v>
      </c>
      <c r="G6" s="75">
        <v>2.7895115943043558E-2</v>
      </c>
      <c r="H6" s="26">
        <v>9.4361809278407954E-2</v>
      </c>
      <c r="I6" s="26">
        <v>6.3717847596455088E-2</v>
      </c>
      <c r="J6" s="26">
        <v>5.9539889723070727E-2</v>
      </c>
      <c r="K6" s="26">
        <v>5.9738495814251766E-2</v>
      </c>
      <c r="L6" s="26">
        <v>2.6261396948550611E-3</v>
      </c>
      <c r="M6" s="26">
        <v>2.6751814621072218E-3</v>
      </c>
      <c r="N6" s="26">
        <v>1.022012233655336E-2</v>
      </c>
      <c r="O6" s="26">
        <v>5.3152293905406045E-3</v>
      </c>
      <c r="P6" s="26">
        <v>7.953637754069208E-2</v>
      </c>
      <c r="Q6" s="26">
        <v>2.2005235507098857E-2</v>
      </c>
      <c r="R6" s="26">
        <v>6.2312883717218666E-2</v>
      </c>
      <c r="S6" s="26">
        <v>3.8084076287027134E-3</v>
      </c>
      <c r="T6" s="26">
        <v>2.0463581534064454E-3</v>
      </c>
      <c r="U6" s="26">
        <v>1.6917890152467495E-2</v>
      </c>
      <c r="V6" s="26">
        <v>7.8989184852046295E-3</v>
      </c>
      <c r="W6" s="26">
        <v>7.829147933084904E-2</v>
      </c>
      <c r="X6" s="26">
        <v>2.6154699407167577E-2</v>
      </c>
      <c r="Y6" s="26">
        <v>1.4810787926022072E-2</v>
      </c>
      <c r="Z6" s="26">
        <v>3.4505001531476022E-3</v>
      </c>
      <c r="AA6" s="26">
        <v>2.5839600971276251E-3</v>
      </c>
      <c r="AB6" s="26">
        <v>9.4696390855700235E-3</v>
      </c>
      <c r="AC6" s="26">
        <v>5.1600611228108544E-2</v>
      </c>
      <c r="AD6" s="26">
        <v>1.2077128003733766E-3</v>
      </c>
      <c r="AE6" s="26">
        <v>8.4019377722836328E-3</v>
      </c>
      <c r="AF6" s="26">
        <v>1.1450492878615567E-2</v>
      </c>
      <c r="AG6" s="26">
        <v>5.7838865331010868E-2</v>
      </c>
      <c r="AH6" s="26">
        <v>0.11435820030943518</v>
      </c>
      <c r="AI6" s="26">
        <v>2.7748716540743148E-2</v>
      </c>
      <c r="AJ6" s="26">
        <v>3.8050846158513708E-2</v>
      </c>
      <c r="AK6" s="26">
        <v>1.4802706245411149E-2</v>
      </c>
      <c r="AL6" s="26">
        <v>6.6040687141244829E-3</v>
      </c>
      <c r="AM6" s="26">
        <v>3.5609433357239608E-3</v>
      </c>
      <c r="AN6" s="26">
        <v>8.997930261696218E-3</v>
      </c>
      <c r="AO6" s="47"/>
      <c r="AP6" s="66"/>
    </row>
    <row r="7" spans="1:42" ht="13.8" x14ac:dyDescent="0.25">
      <c r="A7" s="67"/>
      <c r="B7" s="71">
        <v>50154</v>
      </c>
      <c r="C7" s="59" t="s">
        <v>13</v>
      </c>
      <c r="D7" s="60" t="s">
        <v>53</v>
      </c>
      <c r="E7" s="58" t="s">
        <v>5</v>
      </c>
      <c r="F7" s="77">
        <v>6235000</v>
      </c>
      <c r="G7" s="75">
        <v>2.7895115943043558E-2</v>
      </c>
      <c r="H7" s="26">
        <v>9.4361809278407954E-2</v>
      </c>
      <c r="I7" s="26">
        <v>6.3717847596455088E-2</v>
      </c>
      <c r="J7" s="26">
        <v>5.9539889723070727E-2</v>
      </c>
      <c r="K7" s="26">
        <v>5.9738495814251766E-2</v>
      </c>
      <c r="L7" s="26">
        <v>2.6261396948550611E-3</v>
      </c>
      <c r="M7" s="26">
        <v>2.6751814621072218E-3</v>
      </c>
      <c r="N7" s="26">
        <v>1.022012233655336E-2</v>
      </c>
      <c r="O7" s="26">
        <v>5.3152293905406045E-3</v>
      </c>
      <c r="P7" s="26">
        <v>7.953637754069208E-2</v>
      </c>
      <c r="Q7" s="26">
        <v>2.2005235507098857E-2</v>
      </c>
      <c r="R7" s="26">
        <v>6.2312883717218666E-2</v>
      </c>
      <c r="S7" s="26">
        <v>3.8084076287027134E-3</v>
      </c>
      <c r="T7" s="26">
        <v>2.0463581534064454E-3</v>
      </c>
      <c r="U7" s="26">
        <v>1.6917890152467495E-2</v>
      </c>
      <c r="V7" s="26">
        <v>7.8989184852046295E-3</v>
      </c>
      <c r="W7" s="26">
        <v>7.829147933084904E-2</v>
      </c>
      <c r="X7" s="26">
        <v>2.6154699407167577E-2</v>
      </c>
      <c r="Y7" s="26">
        <v>1.4810787926022072E-2</v>
      </c>
      <c r="Z7" s="26">
        <v>3.4505001531476022E-3</v>
      </c>
      <c r="AA7" s="26">
        <v>2.5839600971276251E-3</v>
      </c>
      <c r="AB7" s="26">
        <v>9.4696390855700235E-3</v>
      </c>
      <c r="AC7" s="26">
        <v>5.1600611228108544E-2</v>
      </c>
      <c r="AD7" s="26">
        <v>1.2077128003733766E-3</v>
      </c>
      <c r="AE7" s="26">
        <v>8.4019377722836328E-3</v>
      </c>
      <c r="AF7" s="26">
        <v>1.1450492878615567E-2</v>
      </c>
      <c r="AG7" s="26">
        <v>5.7838865331010868E-2</v>
      </c>
      <c r="AH7" s="26">
        <v>0.11435820030943518</v>
      </c>
      <c r="AI7" s="26">
        <v>2.7748716540743148E-2</v>
      </c>
      <c r="AJ7" s="26">
        <v>3.8050846158513708E-2</v>
      </c>
      <c r="AK7" s="26">
        <v>1.4802706245411149E-2</v>
      </c>
      <c r="AL7" s="26">
        <v>6.6040687141244829E-3</v>
      </c>
      <c r="AM7" s="26">
        <v>3.5609433357239608E-3</v>
      </c>
      <c r="AN7" s="26">
        <v>8.997930261696218E-3</v>
      </c>
      <c r="AO7" s="47"/>
      <c r="AP7" s="66"/>
    </row>
    <row r="8" spans="1:42" ht="13.8" x14ac:dyDescent="0.25">
      <c r="A8" s="67"/>
      <c r="B8" s="71">
        <v>23530</v>
      </c>
      <c r="C8" s="59" t="s">
        <v>13</v>
      </c>
      <c r="D8" s="60" t="s">
        <v>54</v>
      </c>
      <c r="E8" s="58" t="s">
        <v>5</v>
      </c>
      <c r="F8" s="77">
        <v>460000</v>
      </c>
      <c r="G8" s="75">
        <v>2.7895115943043558E-2</v>
      </c>
      <c r="H8" s="26">
        <v>9.4361809278407954E-2</v>
      </c>
      <c r="I8" s="26">
        <v>6.3717847596455088E-2</v>
      </c>
      <c r="J8" s="26">
        <v>5.9539889723070727E-2</v>
      </c>
      <c r="K8" s="26">
        <v>5.9738495814251766E-2</v>
      </c>
      <c r="L8" s="26">
        <v>2.6261396948550611E-3</v>
      </c>
      <c r="M8" s="26">
        <v>2.6751814621072218E-3</v>
      </c>
      <c r="N8" s="26">
        <v>1.022012233655336E-2</v>
      </c>
      <c r="O8" s="26">
        <v>5.3152293905406045E-3</v>
      </c>
      <c r="P8" s="26">
        <v>7.953637754069208E-2</v>
      </c>
      <c r="Q8" s="26">
        <v>2.2005235507098857E-2</v>
      </c>
      <c r="R8" s="26">
        <v>6.2312883717218666E-2</v>
      </c>
      <c r="S8" s="26">
        <v>3.8084076287027134E-3</v>
      </c>
      <c r="T8" s="26">
        <v>2.0463581534064454E-3</v>
      </c>
      <c r="U8" s="26">
        <v>1.6917890152467495E-2</v>
      </c>
      <c r="V8" s="26">
        <v>7.8989184852046295E-3</v>
      </c>
      <c r="W8" s="26">
        <v>7.829147933084904E-2</v>
      </c>
      <c r="X8" s="26">
        <v>2.6154699407167577E-2</v>
      </c>
      <c r="Y8" s="26">
        <v>1.4810787926022072E-2</v>
      </c>
      <c r="Z8" s="26">
        <v>3.4505001531476022E-3</v>
      </c>
      <c r="AA8" s="26">
        <v>2.5839600971276251E-3</v>
      </c>
      <c r="AB8" s="26">
        <v>9.4696390855700235E-3</v>
      </c>
      <c r="AC8" s="26">
        <v>5.1600611228108544E-2</v>
      </c>
      <c r="AD8" s="26">
        <v>1.2077128003733766E-3</v>
      </c>
      <c r="AE8" s="26">
        <v>8.4019377722836328E-3</v>
      </c>
      <c r="AF8" s="26">
        <v>1.1450492878615567E-2</v>
      </c>
      <c r="AG8" s="26">
        <v>5.7838865331010868E-2</v>
      </c>
      <c r="AH8" s="26">
        <v>0.11435820030943518</v>
      </c>
      <c r="AI8" s="26">
        <v>2.7748716540743148E-2</v>
      </c>
      <c r="AJ8" s="26">
        <v>3.8050846158513708E-2</v>
      </c>
      <c r="AK8" s="26">
        <v>1.4802706245411149E-2</v>
      </c>
      <c r="AL8" s="26">
        <v>6.6040687141244829E-3</v>
      </c>
      <c r="AM8" s="26">
        <v>3.5609433357239608E-3</v>
      </c>
      <c r="AN8" s="26">
        <v>8.997930261696218E-3</v>
      </c>
      <c r="AO8" s="47"/>
      <c r="AP8" s="66"/>
    </row>
    <row r="9" spans="1:42" ht="13.8" x14ac:dyDescent="0.25">
      <c r="A9" s="67"/>
      <c r="B9" s="71">
        <v>50186</v>
      </c>
      <c r="C9" s="59" t="s">
        <v>13</v>
      </c>
      <c r="D9" s="60" t="s">
        <v>55</v>
      </c>
      <c r="E9" s="58" t="s">
        <v>5</v>
      </c>
      <c r="F9" s="77">
        <v>8700000</v>
      </c>
      <c r="G9" s="75">
        <v>2.7895115943043558E-2</v>
      </c>
      <c r="H9" s="26">
        <v>9.4361809278407954E-2</v>
      </c>
      <c r="I9" s="26">
        <v>6.3717847596455088E-2</v>
      </c>
      <c r="J9" s="26">
        <v>5.9539889723070727E-2</v>
      </c>
      <c r="K9" s="26">
        <v>5.9738495814251766E-2</v>
      </c>
      <c r="L9" s="26">
        <v>2.6261396948550611E-3</v>
      </c>
      <c r="M9" s="26">
        <v>2.6751814621072218E-3</v>
      </c>
      <c r="N9" s="26">
        <v>1.022012233655336E-2</v>
      </c>
      <c r="O9" s="26">
        <v>5.3152293905406045E-3</v>
      </c>
      <c r="P9" s="26">
        <v>7.953637754069208E-2</v>
      </c>
      <c r="Q9" s="26">
        <v>2.2005235507098857E-2</v>
      </c>
      <c r="R9" s="26">
        <v>6.2312883717218666E-2</v>
      </c>
      <c r="S9" s="26">
        <v>3.8084076287027134E-3</v>
      </c>
      <c r="T9" s="26">
        <v>2.0463581534064454E-3</v>
      </c>
      <c r="U9" s="26">
        <v>1.6917890152467495E-2</v>
      </c>
      <c r="V9" s="26">
        <v>7.8989184852046295E-3</v>
      </c>
      <c r="W9" s="26">
        <v>7.829147933084904E-2</v>
      </c>
      <c r="X9" s="26">
        <v>2.6154699407167577E-2</v>
      </c>
      <c r="Y9" s="26">
        <v>1.4810787926022072E-2</v>
      </c>
      <c r="Z9" s="26">
        <v>3.4505001531476022E-3</v>
      </c>
      <c r="AA9" s="26">
        <v>2.5839600971276251E-3</v>
      </c>
      <c r="AB9" s="26">
        <v>9.4696390855700235E-3</v>
      </c>
      <c r="AC9" s="26">
        <v>5.1600611228108544E-2</v>
      </c>
      <c r="AD9" s="26">
        <v>1.2077128003733766E-3</v>
      </c>
      <c r="AE9" s="26">
        <v>8.4019377722836328E-3</v>
      </c>
      <c r="AF9" s="26">
        <v>1.1450492878615567E-2</v>
      </c>
      <c r="AG9" s="26">
        <v>5.7838865331010868E-2</v>
      </c>
      <c r="AH9" s="26">
        <v>0.11435820030943518</v>
      </c>
      <c r="AI9" s="26">
        <v>2.7748716540743148E-2</v>
      </c>
      <c r="AJ9" s="26">
        <v>3.8050846158513708E-2</v>
      </c>
      <c r="AK9" s="26">
        <v>1.4802706245411149E-2</v>
      </c>
      <c r="AL9" s="26">
        <v>6.6040687141244829E-3</v>
      </c>
      <c r="AM9" s="26">
        <v>3.5609433357239608E-3</v>
      </c>
      <c r="AN9" s="26">
        <v>8.997930261696218E-3</v>
      </c>
      <c r="AO9" s="47"/>
      <c r="AP9" s="66"/>
    </row>
    <row r="10" spans="1:42" ht="13.8" x14ac:dyDescent="0.25">
      <c r="A10" s="67"/>
      <c r="B10" s="71">
        <v>50220</v>
      </c>
      <c r="C10" s="59" t="s">
        <v>13</v>
      </c>
      <c r="D10" s="60" t="s">
        <v>56</v>
      </c>
      <c r="E10" s="58" t="s">
        <v>5</v>
      </c>
      <c r="F10" s="77">
        <v>6311500</v>
      </c>
      <c r="G10" s="75">
        <v>2.7895115943043558E-2</v>
      </c>
      <c r="H10" s="26">
        <v>9.4361809278407954E-2</v>
      </c>
      <c r="I10" s="26">
        <v>6.3717847596455088E-2</v>
      </c>
      <c r="J10" s="26">
        <v>5.9539889723070727E-2</v>
      </c>
      <c r="K10" s="26">
        <v>5.9738495814251766E-2</v>
      </c>
      <c r="L10" s="26">
        <v>2.6261396948550611E-3</v>
      </c>
      <c r="M10" s="26">
        <v>2.6751814621072218E-3</v>
      </c>
      <c r="N10" s="26">
        <v>1.022012233655336E-2</v>
      </c>
      <c r="O10" s="26">
        <v>5.3152293905406045E-3</v>
      </c>
      <c r="P10" s="26">
        <v>7.953637754069208E-2</v>
      </c>
      <c r="Q10" s="26">
        <v>2.2005235507098857E-2</v>
      </c>
      <c r="R10" s="26">
        <v>6.2312883717218666E-2</v>
      </c>
      <c r="S10" s="26">
        <v>3.8084076287027134E-3</v>
      </c>
      <c r="T10" s="26">
        <v>2.0463581534064454E-3</v>
      </c>
      <c r="U10" s="26">
        <v>1.6917890152467495E-2</v>
      </c>
      <c r="V10" s="26">
        <v>7.8989184852046295E-3</v>
      </c>
      <c r="W10" s="26">
        <v>7.829147933084904E-2</v>
      </c>
      <c r="X10" s="26">
        <v>2.6154699407167577E-2</v>
      </c>
      <c r="Y10" s="26">
        <v>1.4810787926022072E-2</v>
      </c>
      <c r="Z10" s="26">
        <v>3.4505001531476022E-3</v>
      </c>
      <c r="AA10" s="26">
        <v>2.5839600971276251E-3</v>
      </c>
      <c r="AB10" s="26">
        <v>9.4696390855700235E-3</v>
      </c>
      <c r="AC10" s="26">
        <v>5.1600611228108544E-2</v>
      </c>
      <c r="AD10" s="26">
        <v>1.2077128003733766E-3</v>
      </c>
      <c r="AE10" s="26">
        <v>8.4019377722836328E-3</v>
      </c>
      <c r="AF10" s="26">
        <v>1.1450492878615567E-2</v>
      </c>
      <c r="AG10" s="26">
        <v>5.7838865331010868E-2</v>
      </c>
      <c r="AH10" s="26">
        <v>0.11435820030943518</v>
      </c>
      <c r="AI10" s="26">
        <v>2.7748716540743148E-2</v>
      </c>
      <c r="AJ10" s="26">
        <v>3.8050846158513708E-2</v>
      </c>
      <c r="AK10" s="26">
        <v>1.4802706245411149E-2</v>
      </c>
      <c r="AL10" s="26">
        <v>6.6040687141244829E-3</v>
      </c>
      <c r="AM10" s="26">
        <v>3.5609433357239608E-3</v>
      </c>
      <c r="AN10" s="26">
        <v>8.997930261696218E-3</v>
      </c>
      <c r="AO10" s="47"/>
      <c r="AP10" s="66"/>
    </row>
    <row r="11" spans="1:42" ht="13.8" x14ac:dyDescent="0.25">
      <c r="A11" s="67"/>
      <c r="B11" s="71">
        <v>50514</v>
      </c>
      <c r="C11" s="59" t="s">
        <v>1</v>
      </c>
      <c r="D11" s="60" t="s">
        <v>57</v>
      </c>
      <c r="E11" s="58" t="s">
        <v>5</v>
      </c>
      <c r="F11" s="77">
        <v>1984700</v>
      </c>
      <c r="G11" s="75">
        <v>2.7895115943043558E-2</v>
      </c>
      <c r="H11" s="26">
        <v>9.4361809278407954E-2</v>
      </c>
      <c r="I11" s="26">
        <v>6.3717847596455088E-2</v>
      </c>
      <c r="J11" s="26">
        <v>5.9539889723070727E-2</v>
      </c>
      <c r="K11" s="26">
        <v>5.9738495814251766E-2</v>
      </c>
      <c r="L11" s="26">
        <v>2.6261396948550611E-3</v>
      </c>
      <c r="M11" s="26">
        <v>2.6751814621072218E-3</v>
      </c>
      <c r="N11" s="26">
        <v>1.022012233655336E-2</v>
      </c>
      <c r="O11" s="26">
        <v>5.3152293905406045E-3</v>
      </c>
      <c r="P11" s="26">
        <v>7.953637754069208E-2</v>
      </c>
      <c r="Q11" s="26">
        <v>2.2005235507098857E-2</v>
      </c>
      <c r="R11" s="26">
        <v>6.2312883717218666E-2</v>
      </c>
      <c r="S11" s="26">
        <v>3.8084076287027134E-3</v>
      </c>
      <c r="T11" s="26">
        <v>2.0463581534064454E-3</v>
      </c>
      <c r="U11" s="26">
        <v>1.6917890152467495E-2</v>
      </c>
      <c r="V11" s="26">
        <v>7.8989184852046295E-3</v>
      </c>
      <c r="W11" s="26">
        <v>7.829147933084904E-2</v>
      </c>
      <c r="X11" s="26">
        <v>2.6154699407167577E-2</v>
      </c>
      <c r="Y11" s="26">
        <v>1.4810787926022072E-2</v>
      </c>
      <c r="Z11" s="26">
        <v>3.4505001531476022E-3</v>
      </c>
      <c r="AA11" s="26">
        <v>2.5839600971276251E-3</v>
      </c>
      <c r="AB11" s="26">
        <v>9.4696390855700235E-3</v>
      </c>
      <c r="AC11" s="26">
        <v>5.1600611228108544E-2</v>
      </c>
      <c r="AD11" s="26">
        <v>1.2077128003733766E-3</v>
      </c>
      <c r="AE11" s="26">
        <v>8.4019377722836328E-3</v>
      </c>
      <c r="AF11" s="26">
        <v>1.1450492878615567E-2</v>
      </c>
      <c r="AG11" s="26">
        <v>5.7838865331010868E-2</v>
      </c>
      <c r="AH11" s="26">
        <v>0.11435820030943518</v>
      </c>
      <c r="AI11" s="26">
        <v>2.7748716540743148E-2</v>
      </c>
      <c r="AJ11" s="26">
        <v>3.8050846158513708E-2</v>
      </c>
      <c r="AK11" s="26">
        <v>1.4802706245411149E-2</v>
      </c>
      <c r="AL11" s="26">
        <v>6.6040687141244829E-3</v>
      </c>
      <c r="AM11" s="26">
        <v>3.5609433357239608E-3</v>
      </c>
      <c r="AN11" s="26">
        <v>8.997930261696218E-3</v>
      </c>
      <c r="AO11" s="47"/>
      <c r="AP11" s="66"/>
    </row>
    <row r="12" spans="1:42" ht="13.2" customHeight="1" x14ac:dyDescent="0.25">
      <c r="A12" s="67"/>
      <c r="B12" s="71">
        <v>50655</v>
      </c>
      <c r="C12" s="59" t="s">
        <v>1</v>
      </c>
      <c r="D12" s="60" t="s">
        <v>58</v>
      </c>
      <c r="E12" s="58" t="s">
        <v>5</v>
      </c>
      <c r="F12" s="77">
        <v>26000</v>
      </c>
      <c r="G12" s="75">
        <v>2.7895115943043558E-2</v>
      </c>
      <c r="H12" s="26">
        <v>9.4361809278407954E-2</v>
      </c>
      <c r="I12" s="26">
        <v>6.3717847596455088E-2</v>
      </c>
      <c r="J12" s="26">
        <v>5.9539889723070727E-2</v>
      </c>
      <c r="K12" s="26">
        <v>5.9738495814251766E-2</v>
      </c>
      <c r="L12" s="26">
        <v>2.6261396948550611E-3</v>
      </c>
      <c r="M12" s="26">
        <v>2.6751814621072218E-3</v>
      </c>
      <c r="N12" s="26">
        <v>1.022012233655336E-2</v>
      </c>
      <c r="O12" s="26">
        <v>5.3152293905406045E-3</v>
      </c>
      <c r="P12" s="26">
        <v>7.953637754069208E-2</v>
      </c>
      <c r="Q12" s="26">
        <v>2.2005235507098857E-2</v>
      </c>
      <c r="R12" s="26">
        <v>6.2312883717218666E-2</v>
      </c>
      <c r="S12" s="26">
        <v>3.8084076287027134E-3</v>
      </c>
      <c r="T12" s="26">
        <v>2.0463581534064454E-3</v>
      </c>
      <c r="U12" s="26">
        <v>1.6917890152467495E-2</v>
      </c>
      <c r="V12" s="26">
        <v>7.8989184852046295E-3</v>
      </c>
      <c r="W12" s="26">
        <v>7.829147933084904E-2</v>
      </c>
      <c r="X12" s="26">
        <v>2.6154699407167577E-2</v>
      </c>
      <c r="Y12" s="26">
        <v>1.4810787926022072E-2</v>
      </c>
      <c r="Z12" s="26">
        <v>3.4505001531476022E-3</v>
      </c>
      <c r="AA12" s="26">
        <v>2.5839600971276251E-3</v>
      </c>
      <c r="AB12" s="26">
        <v>9.4696390855700235E-3</v>
      </c>
      <c r="AC12" s="26">
        <v>5.1600611228108544E-2</v>
      </c>
      <c r="AD12" s="26">
        <v>1.2077128003733766E-3</v>
      </c>
      <c r="AE12" s="26">
        <v>8.4019377722836328E-3</v>
      </c>
      <c r="AF12" s="26">
        <v>1.1450492878615567E-2</v>
      </c>
      <c r="AG12" s="26">
        <v>5.7838865331010868E-2</v>
      </c>
      <c r="AH12" s="26">
        <v>0.11435820030943518</v>
      </c>
      <c r="AI12" s="26">
        <v>2.7748716540743148E-2</v>
      </c>
      <c r="AJ12" s="26">
        <v>3.8050846158513708E-2</v>
      </c>
      <c r="AK12" s="26">
        <v>1.4802706245411149E-2</v>
      </c>
      <c r="AL12" s="26">
        <v>6.6040687141244829E-3</v>
      </c>
      <c r="AM12" s="26">
        <v>3.5609433357239608E-3</v>
      </c>
      <c r="AN12" s="26">
        <v>8.997930261696218E-3</v>
      </c>
      <c r="AO12" s="47"/>
      <c r="AP12" s="66"/>
    </row>
    <row r="13" spans="1:42" ht="13.8" x14ac:dyDescent="0.25">
      <c r="A13" s="67"/>
      <c r="B13" s="71">
        <v>50508</v>
      </c>
      <c r="C13" s="59" t="s">
        <v>1</v>
      </c>
      <c r="D13" s="60" t="s">
        <v>59</v>
      </c>
      <c r="E13" s="58" t="s">
        <v>5</v>
      </c>
      <c r="F13" s="77">
        <v>2146100</v>
      </c>
      <c r="G13" s="75">
        <v>2.7895115943043558E-2</v>
      </c>
      <c r="H13" s="26">
        <v>9.4361809278407954E-2</v>
      </c>
      <c r="I13" s="26">
        <v>6.3717847596455088E-2</v>
      </c>
      <c r="J13" s="26">
        <v>5.9539889723070727E-2</v>
      </c>
      <c r="K13" s="26">
        <v>5.9738495814251766E-2</v>
      </c>
      <c r="L13" s="26">
        <v>2.6261396948550611E-3</v>
      </c>
      <c r="M13" s="26">
        <v>2.6751814621072218E-3</v>
      </c>
      <c r="N13" s="26">
        <v>1.022012233655336E-2</v>
      </c>
      <c r="O13" s="26">
        <v>5.3152293905406045E-3</v>
      </c>
      <c r="P13" s="26">
        <v>7.953637754069208E-2</v>
      </c>
      <c r="Q13" s="26">
        <v>2.2005235507098857E-2</v>
      </c>
      <c r="R13" s="26">
        <v>6.2312883717218666E-2</v>
      </c>
      <c r="S13" s="26">
        <v>3.8084076287027134E-3</v>
      </c>
      <c r="T13" s="26">
        <v>2.0463581534064454E-3</v>
      </c>
      <c r="U13" s="26">
        <v>1.6917890152467495E-2</v>
      </c>
      <c r="V13" s="26">
        <v>7.8989184852046295E-3</v>
      </c>
      <c r="W13" s="26">
        <v>7.829147933084904E-2</v>
      </c>
      <c r="X13" s="26">
        <v>2.6154699407167577E-2</v>
      </c>
      <c r="Y13" s="26">
        <v>1.4810787926022072E-2</v>
      </c>
      <c r="Z13" s="26">
        <v>3.4505001531476022E-3</v>
      </c>
      <c r="AA13" s="26">
        <v>2.5839600971276251E-3</v>
      </c>
      <c r="AB13" s="26">
        <v>9.4696390855700235E-3</v>
      </c>
      <c r="AC13" s="26">
        <v>5.1600611228108544E-2</v>
      </c>
      <c r="AD13" s="26">
        <v>1.2077128003733766E-3</v>
      </c>
      <c r="AE13" s="26">
        <v>8.4019377722836328E-3</v>
      </c>
      <c r="AF13" s="26">
        <v>1.1450492878615567E-2</v>
      </c>
      <c r="AG13" s="26">
        <v>5.7838865331010868E-2</v>
      </c>
      <c r="AH13" s="26">
        <v>0.11435820030943518</v>
      </c>
      <c r="AI13" s="26">
        <v>2.7748716540743148E-2</v>
      </c>
      <c r="AJ13" s="26">
        <v>3.8050846158513708E-2</v>
      </c>
      <c r="AK13" s="26">
        <v>1.4802706245411149E-2</v>
      </c>
      <c r="AL13" s="26">
        <v>6.6040687141244829E-3</v>
      </c>
      <c r="AM13" s="26">
        <v>3.5609433357239608E-3</v>
      </c>
      <c r="AN13" s="26">
        <v>8.997930261696218E-3</v>
      </c>
      <c r="AO13" s="47"/>
      <c r="AP13" s="66"/>
    </row>
    <row r="14" spans="1:42" ht="13.8" x14ac:dyDescent="0.25">
      <c r="A14" s="67"/>
      <c r="B14" s="71">
        <v>50374</v>
      </c>
      <c r="C14" s="59" t="s">
        <v>48</v>
      </c>
      <c r="D14" s="60" t="s">
        <v>60</v>
      </c>
      <c r="E14" s="58" t="s">
        <v>5</v>
      </c>
      <c r="F14" s="77">
        <v>1160000</v>
      </c>
      <c r="G14" s="75">
        <v>2.7895115943043558E-2</v>
      </c>
      <c r="H14" s="26">
        <v>9.4361809278407954E-2</v>
      </c>
      <c r="I14" s="26">
        <v>6.3717847596455088E-2</v>
      </c>
      <c r="J14" s="26">
        <v>5.9539889723070727E-2</v>
      </c>
      <c r="K14" s="26">
        <v>5.9738495814251766E-2</v>
      </c>
      <c r="L14" s="26">
        <v>2.6261396948550611E-3</v>
      </c>
      <c r="M14" s="26">
        <v>2.6751814621072218E-3</v>
      </c>
      <c r="N14" s="26">
        <v>1.022012233655336E-2</v>
      </c>
      <c r="O14" s="26">
        <v>5.3152293905406045E-3</v>
      </c>
      <c r="P14" s="26">
        <v>7.953637754069208E-2</v>
      </c>
      <c r="Q14" s="26">
        <v>2.2005235507098857E-2</v>
      </c>
      <c r="R14" s="26">
        <v>6.2312883717218666E-2</v>
      </c>
      <c r="S14" s="26">
        <v>3.8084076287027134E-3</v>
      </c>
      <c r="T14" s="26">
        <v>2.0463581534064454E-3</v>
      </c>
      <c r="U14" s="26">
        <v>1.6917890152467495E-2</v>
      </c>
      <c r="V14" s="26">
        <v>7.8989184852046295E-3</v>
      </c>
      <c r="W14" s="26">
        <v>7.829147933084904E-2</v>
      </c>
      <c r="X14" s="26">
        <v>2.6154699407167577E-2</v>
      </c>
      <c r="Y14" s="26">
        <v>1.4810787926022072E-2</v>
      </c>
      <c r="Z14" s="26">
        <v>3.4505001531476022E-3</v>
      </c>
      <c r="AA14" s="26">
        <v>2.5839600971276251E-3</v>
      </c>
      <c r="AB14" s="26">
        <v>9.4696390855700235E-3</v>
      </c>
      <c r="AC14" s="26">
        <v>5.1600611228108544E-2</v>
      </c>
      <c r="AD14" s="26">
        <v>1.2077128003733766E-3</v>
      </c>
      <c r="AE14" s="26">
        <v>8.4019377722836328E-3</v>
      </c>
      <c r="AF14" s="26">
        <v>1.1450492878615567E-2</v>
      </c>
      <c r="AG14" s="26">
        <v>5.7838865331010868E-2</v>
      </c>
      <c r="AH14" s="26">
        <v>0.11435820030943518</v>
      </c>
      <c r="AI14" s="26">
        <v>2.7748716540743148E-2</v>
      </c>
      <c r="AJ14" s="26">
        <v>3.8050846158513708E-2</v>
      </c>
      <c r="AK14" s="26">
        <v>1.4802706245411149E-2</v>
      </c>
      <c r="AL14" s="26">
        <v>6.6040687141244829E-3</v>
      </c>
      <c r="AM14" s="26">
        <v>3.5609433357239608E-3</v>
      </c>
      <c r="AN14" s="26">
        <v>8.997930261696218E-3</v>
      </c>
      <c r="AO14" s="47"/>
      <c r="AP14" s="66"/>
    </row>
    <row r="15" spans="1:42" ht="13.8" x14ac:dyDescent="0.25">
      <c r="A15" s="67"/>
      <c r="B15" s="71">
        <v>50420</v>
      </c>
      <c r="C15" s="59" t="s">
        <v>25</v>
      </c>
      <c r="D15" s="60" t="s">
        <v>61</v>
      </c>
      <c r="E15" s="58" t="s">
        <v>5</v>
      </c>
      <c r="F15" s="77">
        <v>519850.2</v>
      </c>
      <c r="G15" s="75">
        <v>2.7895115943043558E-2</v>
      </c>
      <c r="H15" s="26">
        <v>9.4361809278407954E-2</v>
      </c>
      <c r="I15" s="26">
        <v>6.3717847596455088E-2</v>
      </c>
      <c r="J15" s="26">
        <v>5.9539889723070727E-2</v>
      </c>
      <c r="K15" s="26">
        <v>5.9738495814251766E-2</v>
      </c>
      <c r="L15" s="26">
        <v>2.6261396948550611E-3</v>
      </c>
      <c r="M15" s="26">
        <v>2.6751814621072218E-3</v>
      </c>
      <c r="N15" s="26">
        <v>1.022012233655336E-2</v>
      </c>
      <c r="O15" s="26">
        <v>5.3152293905406045E-3</v>
      </c>
      <c r="P15" s="26">
        <v>7.953637754069208E-2</v>
      </c>
      <c r="Q15" s="26">
        <v>2.2005235507098857E-2</v>
      </c>
      <c r="R15" s="26">
        <v>6.2312883717218666E-2</v>
      </c>
      <c r="S15" s="26">
        <v>3.8084076287027134E-3</v>
      </c>
      <c r="T15" s="26">
        <v>2.0463581534064454E-3</v>
      </c>
      <c r="U15" s="26">
        <v>1.6917890152467495E-2</v>
      </c>
      <c r="V15" s="26">
        <v>7.8989184852046295E-3</v>
      </c>
      <c r="W15" s="26">
        <v>7.829147933084904E-2</v>
      </c>
      <c r="X15" s="26">
        <v>2.6154699407167577E-2</v>
      </c>
      <c r="Y15" s="26">
        <v>1.4810787926022072E-2</v>
      </c>
      <c r="Z15" s="26">
        <v>3.4505001531476022E-3</v>
      </c>
      <c r="AA15" s="26">
        <v>2.5839600971276251E-3</v>
      </c>
      <c r="AB15" s="26">
        <v>9.4696390855700235E-3</v>
      </c>
      <c r="AC15" s="26">
        <v>5.1600611228108544E-2</v>
      </c>
      <c r="AD15" s="26">
        <v>1.2077128003733766E-3</v>
      </c>
      <c r="AE15" s="26">
        <v>8.4019377722836328E-3</v>
      </c>
      <c r="AF15" s="26">
        <v>1.1450492878615567E-2</v>
      </c>
      <c r="AG15" s="26">
        <v>5.7838865331010868E-2</v>
      </c>
      <c r="AH15" s="26">
        <v>0.11435820030943518</v>
      </c>
      <c r="AI15" s="26">
        <v>2.7748716540743148E-2</v>
      </c>
      <c r="AJ15" s="26">
        <v>3.8050846158513708E-2</v>
      </c>
      <c r="AK15" s="26">
        <v>1.4802706245411149E-2</v>
      </c>
      <c r="AL15" s="26">
        <v>6.6040687141244829E-3</v>
      </c>
      <c r="AM15" s="26">
        <v>3.5609433357239608E-3</v>
      </c>
      <c r="AN15" s="26">
        <v>8.997930261696218E-3</v>
      </c>
      <c r="AO15" s="47"/>
      <c r="AP15" s="66"/>
    </row>
    <row r="16" spans="1:42" ht="13.8" x14ac:dyDescent="0.25">
      <c r="A16" s="67"/>
      <c r="B16" s="71">
        <v>50236</v>
      </c>
      <c r="C16" s="59" t="s">
        <v>2</v>
      </c>
      <c r="D16" s="60" t="s">
        <v>62</v>
      </c>
      <c r="E16" s="58" t="s">
        <v>5</v>
      </c>
      <c r="F16" s="77">
        <v>377772.4</v>
      </c>
      <c r="G16" s="75">
        <v>2.7895115943043558E-2</v>
      </c>
      <c r="H16" s="26">
        <v>9.4361809278407954E-2</v>
      </c>
      <c r="I16" s="26">
        <v>6.3717847596455088E-2</v>
      </c>
      <c r="J16" s="26">
        <v>5.9539889723070727E-2</v>
      </c>
      <c r="K16" s="26">
        <v>5.9738495814251766E-2</v>
      </c>
      <c r="L16" s="26">
        <v>2.6261396948550611E-3</v>
      </c>
      <c r="M16" s="26">
        <v>2.6751814621072218E-3</v>
      </c>
      <c r="N16" s="26">
        <v>1.022012233655336E-2</v>
      </c>
      <c r="O16" s="26">
        <v>5.3152293905406045E-3</v>
      </c>
      <c r="P16" s="26">
        <v>7.953637754069208E-2</v>
      </c>
      <c r="Q16" s="26">
        <v>2.2005235507098857E-2</v>
      </c>
      <c r="R16" s="26">
        <v>6.2312883717218666E-2</v>
      </c>
      <c r="S16" s="26">
        <v>3.8084076287027134E-3</v>
      </c>
      <c r="T16" s="26">
        <v>2.0463581534064454E-3</v>
      </c>
      <c r="U16" s="26">
        <v>1.6917890152467495E-2</v>
      </c>
      <c r="V16" s="26">
        <v>7.8989184852046295E-3</v>
      </c>
      <c r="W16" s="26">
        <v>7.829147933084904E-2</v>
      </c>
      <c r="X16" s="26">
        <v>2.6154699407167577E-2</v>
      </c>
      <c r="Y16" s="26">
        <v>1.4810787926022072E-2</v>
      </c>
      <c r="Z16" s="26">
        <v>3.4505001531476022E-3</v>
      </c>
      <c r="AA16" s="26">
        <v>2.5839600971276251E-3</v>
      </c>
      <c r="AB16" s="26">
        <v>9.4696390855700235E-3</v>
      </c>
      <c r="AC16" s="26">
        <v>5.1600611228108544E-2</v>
      </c>
      <c r="AD16" s="26">
        <v>1.2077128003733766E-3</v>
      </c>
      <c r="AE16" s="26">
        <v>8.4019377722836328E-3</v>
      </c>
      <c r="AF16" s="26">
        <v>1.1450492878615567E-2</v>
      </c>
      <c r="AG16" s="26">
        <v>5.7838865331010868E-2</v>
      </c>
      <c r="AH16" s="26">
        <v>0.11435820030943518</v>
      </c>
      <c r="AI16" s="26">
        <v>2.7748716540743148E-2</v>
      </c>
      <c r="AJ16" s="26">
        <v>3.8050846158513708E-2</v>
      </c>
      <c r="AK16" s="26">
        <v>1.4802706245411149E-2</v>
      </c>
      <c r="AL16" s="26">
        <v>6.6040687141244829E-3</v>
      </c>
      <c r="AM16" s="26">
        <v>3.5609433357239608E-3</v>
      </c>
      <c r="AN16" s="26">
        <v>8.997930261696218E-3</v>
      </c>
      <c r="AO16" s="47"/>
      <c r="AP16" s="66"/>
    </row>
    <row r="17" spans="1:42" ht="13.8" x14ac:dyDescent="0.25">
      <c r="A17" s="67"/>
      <c r="B17" s="71">
        <v>50239</v>
      </c>
      <c r="C17" s="59" t="s">
        <v>2</v>
      </c>
      <c r="D17" s="60" t="s">
        <v>63</v>
      </c>
      <c r="E17" s="58" t="s">
        <v>5</v>
      </c>
      <c r="F17" s="77">
        <v>548956.19999999995</v>
      </c>
      <c r="G17" s="75">
        <v>2.7895115943043558E-2</v>
      </c>
      <c r="H17" s="26">
        <v>9.4361809278407954E-2</v>
      </c>
      <c r="I17" s="26">
        <v>6.3717847596455088E-2</v>
      </c>
      <c r="J17" s="26">
        <v>5.9539889723070727E-2</v>
      </c>
      <c r="K17" s="26">
        <v>5.9738495814251766E-2</v>
      </c>
      <c r="L17" s="26">
        <v>2.6261396948550611E-3</v>
      </c>
      <c r="M17" s="26">
        <v>2.6751814621072218E-3</v>
      </c>
      <c r="N17" s="26">
        <v>1.022012233655336E-2</v>
      </c>
      <c r="O17" s="26">
        <v>5.3152293905406045E-3</v>
      </c>
      <c r="P17" s="26">
        <v>7.953637754069208E-2</v>
      </c>
      <c r="Q17" s="26">
        <v>2.2005235507098857E-2</v>
      </c>
      <c r="R17" s="26">
        <v>6.2312883717218666E-2</v>
      </c>
      <c r="S17" s="26">
        <v>3.8084076287027134E-3</v>
      </c>
      <c r="T17" s="26">
        <v>2.0463581534064454E-3</v>
      </c>
      <c r="U17" s="26">
        <v>1.6917890152467495E-2</v>
      </c>
      <c r="V17" s="26">
        <v>7.8989184852046295E-3</v>
      </c>
      <c r="W17" s="26">
        <v>7.829147933084904E-2</v>
      </c>
      <c r="X17" s="26">
        <v>2.6154699407167577E-2</v>
      </c>
      <c r="Y17" s="26">
        <v>1.4810787926022072E-2</v>
      </c>
      <c r="Z17" s="26">
        <v>3.4505001531476022E-3</v>
      </c>
      <c r="AA17" s="26">
        <v>2.5839600971276251E-3</v>
      </c>
      <c r="AB17" s="26">
        <v>9.4696390855700235E-3</v>
      </c>
      <c r="AC17" s="26">
        <v>5.1600611228108544E-2</v>
      </c>
      <c r="AD17" s="26">
        <v>1.2077128003733766E-3</v>
      </c>
      <c r="AE17" s="26">
        <v>8.4019377722836328E-3</v>
      </c>
      <c r="AF17" s="26">
        <v>1.1450492878615567E-2</v>
      </c>
      <c r="AG17" s="26">
        <v>5.7838865331010868E-2</v>
      </c>
      <c r="AH17" s="26">
        <v>0.11435820030943518</v>
      </c>
      <c r="AI17" s="26">
        <v>2.7748716540743148E-2</v>
      </c>
      <c r="AJ17" s="26">
        <v>3.8050846158513708E-2</v>
      </c>
      <c r="AK17" s="26">
        <v>1.4802706245411149E-2</v>
      </c>
      <c r="AL17" s="26">
        <v>6.6040687141244829E-3</v>
      </c>
      <c r="AM17" s="26">
        <v>3.5609433357239608E-3</v>
      </c>
      <c r="AN17" s="26">
        <v>8.997930261696218E-3</v>
      </c>
      <c r="AO17" s="47"/>
      <c r="AP17" s="66"/>
    </row>
    <row r="18" spans="1:42" ht="13.8" x14ac:dyDescent="0.25">
      <c r="A18" s="67"/>
      <c r="B18" s="71">
        <v>50244</v>
      </c>
      <c r="C18" s="59" t="s">
        <v>2</v>
      </c>
      <c r="D18" s="60" t="s">
        <v>64</v>
      </c>
      <c r="E18" s="58" t="s">
        <v>5</v>
      </c>
      <c r="F18" s="77">
        <v>404873</v>
      </c>
      <c r="G18" s="75">
        <v>2.7895115943043558E-2</v>
      </c>
      <c r="H18" s="26">
        <v>9.4361809278407954E-2</v>
      </c>
      <c r="I18" s="26">
        <v>6.3717847596455088E-2</v>
      </c>
      <c r="J18" s="26">
        <v>5.9539889723070727E-2</v>
      </c>
      <c r="K18" s="26">
        <v>5.9738495814251766E-2</v>
      </c>
      <c r="L18" s="26">
        <v>2.6261396948550611E-3</v>
      </c>
      <c r="M18" s="26">
        <v>2.6751814621072218E-3</v>
      </c>
      <c r="N18" s="26">
        <v>1.022012233655336E-2</v>
      </c>
      <c r="O18" s="26">
        <v>5.3152293905406045E-3</v>
      </c>
      <c r="P18" s="26">
        <v>7.953637754069208E-2</v>
      </c>
      <c r="Q18" s="26">
        <v>2.2005235507098857E-2</v>
      </c>
      <c r="R18" s="26">
        <v>6.2312883717218666E-2</v>
      </c>
      <c r="S18" s="26">
        <v>3.8084076287027134E-3</v>
      </c>
      <c r="T18" s="26">
        <v>2.0463581534064454E-3</v>
      </c>
      <c r="U18" s="26">
        <v>1.6917890152467495E-2</v>
      </c>
      <c r="V18" s="26">
        <v>7.8989184852046295E-3</v>
      </c>
      <c r="W18" s="26">
        <v>7.829147933084904E-2</v>
      </c>
      <c r="X18" s="26">
        <v>2.6154699407167577E-2</v>
      </c>
      <c r="Y18" s="26">
        <v>1.4810787926022072E-2</v>
      </c>
      <c r="Z18" s="26">
        <v>3.4505001531476022E-3</v>
      </c>
      <c r="AA18" s="26">
        <v>2.5839600971276251E-3</v>
      </c>
      <c r="AB18" s="26">
        <v>9.4696390855700235E-3</v>
      </c>
      <c r="AC18" s="26">
        <v>5.1600611228108544E-2</v>
      </c>
      <c r="AD18" s="26">
        <v>1.2077128003733766E-3</v>
      </c>
      <c r="AE18" s="26">
        <v>8.4019377722836328E-3</v>
      </c>
      <c r="AF18" s="26">
        <v>1.1450492878615567E-2</v>
      </c>
      <c r="AG18" s="26">
        <v>5.7838865331010868E-2</v>
      </c>
      <c r="AH18" s="26">
        <v>0.11435820030943518</v>
      </c>
      <c r="AI18" s="26">
        <v>2.7748716540743148E-2</v>
      </c>
      <c r="AJ18" s="26">
        <v>3.8050846158513708E-2</v>
      </c>
      <c r="AK18" s="26">
        <v>1.4802706245411149E-2</v>
      </c>
      <c r="AL18" s="26">
        <v>6.6040687141244829E-3</v>
      </c>
      <c r="AM18" s="26">
        <v>3.5609433357239608E-3</v>
      </c>
      <c r="AN18" s="26">
        <v>8.997930261696218E-3</v>
      </c>
      <c r="AO18" s="47"/>
      <c r="AP18" s="66"/>
    </row>
    <row r="19" spans="1:42" ht="13.8" x14ac:dyDescent="0.25">
      <c r="A19" s="67"/>
      <c r="B19" s="71">
        <v>50254</v>
      </c>
      <c r="C19" s="59" t="s">
        <v>3</v>
      </c>
      <c r="D19" s="60" t="s">
        <v>65</v>
      </c>
      <c r="E19" s="58" t="s">
        <v>5</v>
      </c>
      <c r="F19" s="77">
        <v>400000</v>
      </c>
      <c r="G19" s="75">
        <v>2.7895115943043558E-2</v>
      </c>
      <c r="H19" s="26">
        <v>9.4361809278407954E-2</v>
      </c>
      <c r="I19" s="26">
        <v>6.3717847596455088E-2</v>
      </c>
      <c r="J19" s="26">
        <v>5.9539889723070727E-2</v>
      </c>
      <c r="K19" s="26">
        <v>5.9738495814251766E-2</v>
      </c>
      <c r="L19" s="26">
        <v>2.6261396948550611E-3</v>
      </c>
      <c r="M19" s="26">
        <v>2.6751814621072218E-3</v>
      </c>
      <c r="N19" s="26">
        <v>1.022012233655336E-2</v>
      </c>
      <c r="O19" s="26">
        <v>5.3152293905406045E-3</v>
      </c>
      <c r="P19" s="26">
        <v>7.953637754069208E-2</v>
      </c>
      <c r="Q19" s="26">
        <v>2.2005235507098857E-2</v>
      </c>
      <c r="R19" s="26">
        <v>6.2312883717218666E-2</v>
      </c>
      <c r="S19" s="26">
        <v>3.8084076287027134E-3</v>
      </c>
      <c r="T19" s="26">
        <v>2.0463581534064454E-3</v>
      </c>
      <c r="U19" s="26">
        <v>1.6917890152467495E-2</v>
      </c>
      <c r="V19" s="26">
        <v>7.8989184852046295E-3</v>
      </c>
      <c r="W19" s="26">
        <v>7.829147933084904E-2</v>
      </c>
      <c r="X19" s="26">
        <v>2.6154699407167577E-2</v>
      </c>
      <c r="Y19" s="26">
        <v>1.4810787926022072E-2</v>
      </c>
      <c r="Z19" s="26">
        <v>3.4505001531476022E-3</v>
      </c>
      <c r="AA19" s="26">
        <v>2.5839600971276251E-3</v>
      </c>
      <c r="AB19" s="26">
        <v>9.4696390855700235E-3</v>
      </c>
      <c r="AC19" s="26">
        <v>5.1600611228108544E-2</v>
      </c>
      <c r="AD19" s="26">
        <v>1.2077128003733766E-3</v>
      </c>
      <c r="AE19" s="26">
        <v>8.4019377722836328E-3</v>
      </c>
      <c r="AF19" s="26">
        <v>1.1450492878615567E-2</v>
      </c>
      <c r="AG19" s="26">
        <v>5.7838865331010868E-2</v>
      </c>
      <c r="AH19" s="26">
        <v>0.11435820030943518</v>
      </c>
      <c r="AI19" s="26">
        <v>2.7748716540743148E-2</v>
      </c>
      <c r="AJ19" s="26">
        <v>3.8050846158513708E-2</v>
      </c>
      <c r="AK19" s="26">
        <v>1.4802706245411149E-2</v>
      </c>
      <c r="AL19" s="26">
        <v>6.6040687141244829E-3</v>
      </c>
      <c r="AM19" s="26">
        <v>3.5609433357239608E-3</v>
      </c>
      <c r="AN19" s="26">
        <v>8.997930261696218E-3</v>
      </c>
      <c r="AO19" s="47"/>
      <c r="AP19" s="66"/>
    </row>
    <row r="20" spans="1:42" ht="14.4" thickBot="1" x14ac:dyDescent="0.3">
      <c r="A20" s="67"/>
      <c r="B20" s="78">
        <v>50171</v>
      </c>
      <c r="C20" s="79" t="s">
        <v>33</v>
      </c>
      <c r="D20" s="80" t="s">
        <v>66</v>
      </c>
      <c r="E20" s="81" t="s">
        <v>5</v>
      </c>
      <c r="F20" s="82">
        <v>51294.7</v>
      </c>
      <c r="G20" s="75">
        <v>2.7895115943043558E-2</v>
      </c>
      <c r="H20" s="26">
        <v>9.4361809278407954E-2</v>
      </c>
      <c r="I20" s="26">
        <v>6.3717847596455088E-2</v>
      </c>
      <c r="J20" s="26">
        <v>5.9539889723070727E-2</v>
      </c>
      <c r="K20" s="26">
        <v>5.9738495814251766E-2</v>
      </c>
      <c r="L20" s="26">
        <v>2.6261396948550611E-3</v>
      </c>
      <c r="M20" s="26">
        <v>2.6751814621072218E-3</v>
      </c>
      <c r="N20" s="26">
        <v>1.022012233655336E-2</v>
      </c>
      <c r="O20" s="26">
        <v>5.3152293905406045E-3</v>
      </c>
      <c r="P20" s="26">
        <v>7.953637754069208E-2</v>
      </c>
      <c r="Q20" s="26">
        <v>2.2005235507098857E-2</v>
      </c>
      <c r="R20" s="26">
        <v>6.2312883717218666E-2</v>
      </c>
      <c r="S20" s="26">
        <v>3.8084076287027134E-3</v>
      </c>
      <c r="T20" s="26">
        <v>2.0463581534064454E-3</v>
      </c>
      <c r="U20" s="26">
        <v>1.6917890152467495E-2</v>
      </c>
      <c r="V20" s="26">
        <v>7.8989184852046295E-3</v>
      </c>
      <c r="W20" s="26">
        <v>7.829147933084904E-2</v>
      </c>
      <c r="X20" s="26">
        <v>2.6154699407167577E-2</v>
      </c>
      <c r="Y20" s="26">
        <v>1.4810787926022072E-2</v>
      </c>
      <c r="Z20" s="26">
        <v>3.4505001531476022E-3</v>
      </c>
      <c r="AA20" s="26">
        <v>2.5839600971276251E-3</v>
      </c>
      <c r="AB20" s="26">
        <v>9.4696390855700235E-3</v>
      </c>
      <c r="AC20" s="26">
        <v>5.1600611228108544E-2</v>
      </c>
      <c r="AD20" s="26">
        <v>1.2077128003733766E-3</v>
      </c>
      <c r="AE20" s="26">
        <v>8.4019377722836328E-3</v>
      </c>
      <c r="AF20" s="26">
        <v>1.1450492878615567E-2</v>
      </c>
      <c r="AG20" s="26">
        <v>5.7838865331010868E-2</v>
      </c>
      <c r="AH20" s="26">
        <v>0.11435820030943518</v>
      </c>
      <c r="AI20" s="26">
        <v>2.7748716540743148E-2</v>
      </c>
      <c r="AJ20" s="26">
        <v>3.8050846158513708E-2</v>
      </c>
      <c r="AK20" s="26">
        <v>1.4802706245411149E-2</v>
      </c>
      <c r="AL20" s="26">
        <v>6.6040687141244829E-3</v>
      </c>
      <c r="AM20" s="26">
        <v>3.5609433357239608E-3</v>
      </c>
      <c r="AN20" s="26">
        <v>8.997930261696218E-3</v>
      </c>
      <c r="AO20" s="47"/>
      <c r="AP20" s="66"/>
    </row>
    <row r="21" spans="1:42" ht="14.4" thickBot="1" x14ac:dyDescent="0.3">
      <c r="A21" s="67"/>
      <c r="B21" s="1"/>
      <c r="C21" s="1"/>
      <c r="D21" s="1"/>
      <c r="E21" s="12" t="s">
        <v>40</v>
      </c>
      <c r="F21" s="27">
        <f>SUM(F6:F20)</f>
        <v>29476046.499999996</v>
      </c>
      <c r="G21" s="3"/>
      <c r="H21" s="3"/>
      <c r="I21" s="3"/>
      <c r="J21" s="3"/>
      <c r="K21" s="3"/>
      <c r="L21" s="3"/>
      <c r="M21" s="3"/>
      <c r="N21" s="3"/>
      <c r="O21" s="3"/>
      <c r="P21" s="3"/>
      <c r="Q21" s="3"/>
      <c r="R21" s="3"/>
      <c r="S21" s="3"/>
      <c r="T21" s="3"/>
      <c r="U21" s="3"/>
      <c r="V21" s="3"/>
      <c r="W21" s="3"/>
      <c r="X21" s="3"/>
      <c r="Y21" s="3"/>
      <c r="Z21" s="3"/>
      <c r="AA21" s="3"/>
      <c r="AB21" s="3"/>
      <c r="AC21" s="3"/>
      <c r="AD21" s="3"/>
      <c r="AE21" s="3"/>
      <c r="AF21" s="3"/>
      <c r="AO21" s="47"/>
      <c r="AP21" s="66"/>
    </row>
    <row r="22" spans="1:42" ht="13.8" x14ac:dyDescent="0.25">
      <c r="A22" s="67"/>
      <c r="B22" s="1"/>
      <c r="C22" s="1"/>
      <c r="D22" s="1"/>
      <c r="E22" s="1"/>
      <c r="F22" s="4"/>
      <c r="G22" s="3"/>
      <c r="H22" s="3"/>
      <c r="I22" s="3"/>
      <c r="J22" s="3"/>
      <c r="K22" s="3"/>
      <c r="L22" s="3"/>
      <c r="M22" s="3"/>
      <c r="N22" s="3"/>
      <c r="O22" s="3"/>
      <c r="P22" s="3"/>
      <c r="Q22" s="3"/>
      <c r="R22" s="3"/>
      <c r="S22" s="3"/>
      <c r="T22" s="3"/>
      <c r="U22" s="3"/>
      <c r="V22" s="3"/>
      <c r="W22" s="3"/>
      <c r="X22" s="3"/>
      <c r="Y22" s="3"/>
      <c r="Z22" s="3"/>
      <c r="AA22" s="3"/>
      <c r="AB22" s="3"/>
      <c r="AC22" s="3"/>
      <c r="AD22" s="3"/>
      <c r="AE22" s="3"/>
      <c r="AF22" s="3"/>
      <c r="AO22" s="47"/>
      <c r="AP22" s="66"/>
    </row>
    <row r="23" spans="1:42" ht="13.8" x14ac:dyDescent="0.25">
      <c r="A23" s="67"/>
      <c r="B23" s="1"/>
      <c r="C23" s="1"/>
      <c r="D23" s="1"/>
      <c r="E23" s="1"/>
      <c r="F23" s="1"/>
      <c r="G23" s="48"/>
      <c r="H23" s="48"/>
      <c r="I23" s="48"/>
      <c r="J23" s="48"/>
      <c r="K23" s="48"/>
      <c r="L23" s="48"/>
      <c r="M23" s="48"/>
      <c r="N23" s="48"/>
      <c r="O23" s="48"/>
      <c r="P23" s="48"/>
      <c r="Q23" s="48"/>
      <c r="R23" s="48"/>
      <c r="S23" s="48"/>
      <c r="T23" s="48"/>
      <c r="U23" s="6"/>
      <c r="V23" s="3"/>
      <c r="W23" s="3"/>
      <c r="X23" s="3"/>
      <c r="Y23" s="3"/>
      <c r="Z23" s="3"/>
      <c r="AO23" s="47"/>
      <c r="AP23" s="66"/>
    </row>
    <row r="24" spans="1:42" ht="13.8" x14ac:dyDescent="0.25">
      <c r="A24" s="67"/>
      <c r="B24" s="1"/>
      <c r="C24" s="1"/>
      <c r="D24" s="1"/>
      <c r="E24" s="1"/>
      <c r="F24" s="1"/>
      <c r="G24" s="3"/>
      <c r="H24" s="3"/>
      <c r="I24" s="3"/>
      <c r="J24" s="3"/>
      <c r="K24" s="3"/>
      <c r="L24" s="3"/>
      <c r="M24" s="3"/>
      <c r="N24" s="3"/>
      <c r="O24" s="3"/>
      <c r="P24" s="3"/>
      <c r="Q24" s="3"/>
      <c r="R24" s="46"/>
      <c r="S24" s="5"/>
      <c r="T24" s="3"/>
      <c r="U24" s="7"/>
      <c r="V24" s="3"/>
      <c r="W24" s="3"/>
      <c r="X24" s="3"/>
      <c r="Y24" s="8"/>
      <c r="Z24" s="3"/>
      <c r="AB24" s="9"/>
      <c r="AO24" s="47"/>
      <c r="AP24" s="66"/>
    </row>
    <row r="25" spans="1:42" ht="13.8" x14ac:dyDescent="0.25">
      <c r="A25" s="67"/>
      <c r="B25" s="1"/>
      <c r="C25" s="1"/>
      <c r="D25" s="1"/>
      <c r="E25" s="1"/>
      <c r="F25" s="1"/>
      <c r="G25" s="3"/>
      <c r="H25" s="3"/>
      <c r="I25" s="3"/>
      <c r="J25" s="3"/>
      <c r="K25" s="3"/>
      <c r="L25" s="3"/>
      <c r="M25" s="3"/>
      <c r="N25" s="62"/>
      <c r="O25" s="3"/>
      <c r="P25" s="45"/>
      <c r="Q25" s="3"/>
      <c r="R25" s="3"/>
      <c r="S25" s="3"/>
      <c r="T25" s="3"/>
      <c r="U25" s="3"/>
      <c r="V25" s="3"/>
      <c r="W25" s="3"/>
      <c r="X25" s="3"/>
      <c r="Y25" s="3"/>
      <c r="Z25" s="3"/>
      <c r="AO25" s="47"/>
      <c r="AP25" s="66"/>
    </row>
    <row r="26" spans="1:42" ht="13.8" x14ac:dyDescent="0.25">
      <c r="A26" s="67"/>
      <c r="B26" s="1"/>
      <c r="C26" s="1"/>
      <c r="D26" s="1"/>
      <c r="E26" s="1"/>
      <c r="F26" s="1"/>
      <c r="G26" s="3"/>
      <c r="H26" s="3"/>
      <c r="I26" s="3"/>
      <c r="J26" s="3"/>
      <c r="K26" s="3"/>
      <c r="L26" s="3"/>
      <c r="M26" s="3"/>
      <c r="N26" s="46"/>
      <c r="O26" s="3"/>
      <c r="P26" s="3"/>
      <c r="Q26" s="3"/>
      <c r="R26" s="3"/>
      <c r="S26" s="3"/>
      <c r="T26" s="3"/>
      <c r="U26" s="3"/>
      <c r="V26" s="3"/>
      <c r="W26" s="10"/>
      <c r="X26" s="3"/>
      <c r="Y26" s="11"/>
      <c r="Z26" s="3"/>
      <c r="AO26" s="47"/>
      <c r="AP26" s="66"/>
    </row>
    <row r="27" spans="1:42" ht="13.8" x14ac:dyDescent="0.25">
      <c r="A27" s="67"/>
      <c r="B27" s="1"/>
      <c r="C27" s="1"/>
      <c r="D27" s="1"/>
      <c r="E27" s="1"/>
      <c r="F27" s="1"/>
      <c r="G27" s="3"/>
      <c r="H27" s="3"/>
      <c r="I27" s="3"/>
      <c r="J27" s="3"/>
      <c r="K27" s="3"/>
      <c r="L27" s="3"/>
      <c r="M27" s="3"/>
      <c r="N27" s="61"/>
      <c r="O27" s="3"/>
      <c r="P27" s="3"/>
      <c r="Q27" s="3"/>
      <c r="R27" s="3"/>
      <c r="S27" s="3"/>
      <c r="T27" s="3"/>
      <c r="U27" s="3"/>
      <c r="V27" s="3"/>
      <c r="W27" s="3"/>
      <c r="X27" s="3"/>
      <c r="Y27" s="11"/>
      <c r="Z27" s="3"/>
      <c r="AO27" s="47"/>
      <c r="AP27" s="66"/>
    </row>
    <row r="28" spans="1:42" ht="13.8" x14ac:dyDescent="0.25">
      <c r="A28" s="67"/>
      <c r="B28" s="1"/>
      <c r="C28" s="1"/>
      <c r="D28" s="1"/>
      <c r="E28" s="1"/>
      <c r="F28" s="1"/>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47"/>
      <c r="AP28" s="66"/>
    </row>
    <row r="29" spans="1:42" x14ac:dyDescent="0.25">
      <c r="A29" s="67"/>
      <c r="AO29" s="47"/>
      <c r="AP29" s="66"/>
    </row>
    <row r="30" spans="1:42" x14ac:dyDescent="0.25">
      <c r="A30" s="67"/>
      <c r="B30" s="2" t="s">
        <v>67</v>
      </c>
      <c r="AO30" s="47"/>
      <c r="AP30" s="66"/>
    </row>
    <row r="31" spans="1:42" x14ac:dyDescent="0.25">
      <c r="A31" s="67"/>
      <c r="AO31" s="47"/>
      <c r="AP31" s="66"/>
    </row>
    <row r="32" spans="1:42" x14ac:dyDescent="0.25">
      <c r="A32" s="67"/>
      <c r="AO32" s="47"/>
      <c r="AP32" s="66"/>
    </row>
    <row r="33" spans="1:52" x14ac:dyDescent="0.25">
      <c r="A33" s="67"/>
      <c r="AO33" s="47"/>
      <c r="AP33" s="66"/>
    </row>
    <row r="34" spans="1:52" x14ac:dyDescent="0.25">
      <c r="A34" s="67"/>
      <c r="G34" s="73"/>
      <c r="AO34" s="47"/>
      <c r="AP34" s="66"/>
    </row>
    <row r="35" spans="1:52" x14ac:dyDescent="0.25">
      <c r="A35" s="67"/>
      <c r="G35" s="73"/>
      <c r="AO35" s="47"/>
      <c r="AP35" s="66"/>
    </row>
    <row r="36" spans="1:52" x14ac:dyDescent="0.25">
      <c r="A36" s="67"/>
      <c r="G36" s="73"/>
      <c r="AO36" s="47"/>
      <c r="AP36" s="66"/>
    </row>
    <row r="37" spans="1:52" x14ac:dyDescent="0.25">
      <c r="A37" s="67"/>
      <c r="G37" s="73"/>
      <c r="AO37" s="47"/>
      <c r="AP37" s="66"/>
    </row>
    <row r="38" spans="1:52" x14ac:dyDescent="0.25">
      <c r="A38" s="67"/>
      <c r="G38" s="73"/>
      <c r="AO38" s="47"/>
      <c r="AP38" s="66"/>
    </row>
    <row r="39" spans="1:52" x14ac:dyDescent="0.25">
      <c r="A39" s="67"/>
      <c r="G39" s="73"/>
      <c r="AO39" s="47"/>
      <c r="AP39" s="66"/>
    </row>
    <row r="40" spans="1:52" x14ac:dyDescent="0.25">
      <c r="G40" s="73"/>
    </row>
    <row r="41" spans="1:52" x14ac:dyDescent="0.25">
      <c r="G41" s="73"/>
    </row>
    <row r="42" spans="1:52" x14ac:dyDescent="0.25">
      <c r="G42" s="73"/>
    </row>
    <row r="43" spans="1:52" x14ac:dyDescent="0.25">
      <c r="G43" s="73"/>
    </row>
    <row r="44" spans="1:52" x14ac:dyDescent="0.25">
      <c r="G44" s="73"/>
    </row>
    <row r="45" spans="1:52" x14ac:dyDescent="0.25">
      <c r="G45" s="73"/>
    </row>
    <row r="46" spans="1:52" x14ac:dyDescent="0.25">
      <c r="G46" s="73"/>
    </row>
    <row r="47" spans="1:52" ht="13.8" x14ac:dyDescent="0.25">
      <c r="G47" s="73"/>
      <c r="AO47" s="3"/>
      <c r="AP47" s="3"/>
      <c r="AQ47" s="3"/>
      <c r="AR47" s="3"/>
      <c r="AS47" s="3"/>
      <c r="AT47" s="3"/>
      <c r="AU47" s="3"/>
      <c r="AV47" s="3"/>
      <c r="AW47" s="3"/>
      <c r="AX47" s="3"/>
      <c r="AY47" s="3"/>
      <c r="AZ47" s="3"/>
    </row>
    <row r="48" spans="1:52" x14ac:dyDescent="0.25">
      <c r="G48" s="73"/>
    </row>
  </sheetData>
  <autoFilter ref="B5:AN21" xr:uid="{52F0846A-7EC4-487E-88F1-DE72680BA486}">
    <sortState xmlns:xlrd2="http://schemas.microsoft.com/office/spreadsheetml/2017/richdata2" ref="B6:AN21">
      <sortCondition ref="B5:B21"/>
    </sortState>
  </autoFilter>
  <mergeCells count="1">
    <mergeCell ref="G4:AM4"/>
  </mergeCells>
  <pageMargins left="0.2" right="0.2"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FE08-EF54-48F8-9128-04D8B6914A0B}">
  <dimension ref="B2:AM49"/>
  <sheetViews>
    <sheetView zoomScale="85" zoomScaleNormal="85" workbookViewId="0">
      <selection activeCell="D50" sqref="D50"/>
    </sheetView>
  </sheetViews>
  <sheetFormatPr defaultColWidth="9.375" defaultRowHeight="13.2" x14ac:dyDescent="0.25"/>
  <cols>
    <col min="1" max="1" width="5.875" style="2" customWidth="1"/>
    <col min="2" max="17" width="18.875" style="2" customWidth="1"/>
    <col min="18" max="18" width="20" style="2" customWidth="1"/>
    <col min="19" max="16384" width="9.375" style="2"/>
  </cols>
  <sheetData>
    <row r="2" spans="2:39" s="14" customFormat="1" ht="31.2" customHeight="1" x14ac:dyDescent="0.3">
      <c r="B2" s="13" t="s">
        <v>50</v>
      </c>
      <c r="C2" s="13"/>
      <c r="D2" s="13"/>
      <c r="E2" s="13"/>
      <c r="F2" s="13"/>
      <c r="G2" s="13"/>
      <c r="H2" s="13"/>
      <c r="I2" s="13"/>
      <c r="J2" s="13"/>
      <c r="K2" s="13"/>
      <c r="L2" s="13"/>
      <c r="M2" s="13"/>
      <c r="N2" s="13"/>
      <c r="O2" s="13"/>
      <c r="P2" s="13"/>
      <c r="Q2" s="13"/>
    </row>
    <row r="3" spans="2:39" ht="16.2" x14ac:dyDescent="0.25">
      <c r="B3" s="15" t="s">
        <v>42</v>
      </c>
      <c r="C3" s="15"/>
      <c r="D3" s="15"/>
      <c r="E3" s="15"/>
      <c r="F3" s="15"/>
      <c r="G3" s="15"/>
      <c r="H3" s="15"/>
      <c r="I3" s="15"/>
      <c r="J3" s="15"/>
      <c r="K3" s="15"/>
      <c r="L3" s="15"/>
      <c r="M3" s="15"/>
      <c r="N3" s="15"/>
      <c r="O3" s="15"/>
      <c r="P3" s="15"/>
      <c r="Q3" s="15"/>
    </row>
    <row r="4" spans="2:39" x14ac:dyDescent="0.25">
      <c r="C4" s="16">
        <v>2</v>
      </c>
      <c r="D4" s="16">
        <v>3</v>
      </c>
      <c r="E4" s="16">
        <v>4</v>
      </c>
      <c r="F4" s="16">
        <v>5</v>
      </c>
      <c r="G4" s="16">
        <v>6</v>
      </c>
      <c r="H4" s="16">
        <v>7</v>
      </c>
      <c r="I4" s="16">
        <v>8</v>
      </c>
      <c r="J4" s="16">
        <v>9</v>
      </c>
      <c r="K4" s="16">
        <v>10</v>
      </c>
      <c r="L4" s="16">
        <v>11</v>
      </c>
      <c r="M4" s="16">
        <v>12</v>
      </c>
      <c r="N4" s="16">
        <v>13</v>
      </c>
      <c r="O4" s="16">
        <v>14</v>
      </c>
      <c r="P4" s="16">
        <v>15</v>
      </c>
      <c r="Q4" s="16">
        <v>16</v>
      </c>
      <c r="R4" s="16"/>
    </row>
    <row r="5" spans="2:39" ht="13.8" x14ac:dyDescent="0.25">
      <c r="C5" s="25">
        <v>50118</v>
      </c>
      <c r="D5" s="25">
        <v>50154</v>
      </c>
      <c r="E5" s="25">
        <v>23530</v>
      </c>
      <c r="F5" s="25">
        <v>50186</v>
      </c>
      <c r="G5" s="25">
        <v>50220</v>
      </c>
      <c r="H5" s="25">
        <v>50514</v>
      </c>
      <c r="I5" s="25">
        <v>50655</v>
      </c>
      <c r="J5" s="25">
        <v>50508</v>
      </c>
      <c r="K5" s="25">
        <v>50374</v>
      </c>
      <c r="L5" s="25">
        <v>50420</v>
      </c>
      <c r="M5" s="25">
        <v>50236</v>
      </c>
      <c r="N5" s="25">
        <v>50239</v>
      </c>
      <c r="O5" s="25">
        <v>50244</v>
      </c>
      <c r="P5" s="25">
        <v>50254</v>
      </c>
      <c r="Q5" s="25">
        <v>50171</v>
      </c>
      <c r="R5" s="17" t="s">
        <v>43</v>
      </c>
    </row>
    <row r="6" spans="2:39" ht="14.4" x14ac:dyDescent="0.3">
      <c r="B6" s="18" t="s">
        <v>11</v>
      </c>
      <c r="C6" s="19">
        <f>VLOOKUP(C$5,'Appendix A-1.1'!$B$6:$F$40,5,FALSE)*HLOOKUP($B6,'Appendix A-1.1'!$G$5:$AN$20,C$4,FALSE)</f>
        <v>4184.2673914565339</v>
      </c>
      <c r="D6" s="19">
        <f>VLOOKUP(D$5,'Appendix A-1.1'!$B$6:$F$40,5,FALSE)*HLOOKUP($B6,'Appendix A-1.1'!$G$5:$AN$20,D$4,FALSE)</f>
        <v>173926.04790487658</v>
      </c>
      <c r="E6" s="19">
        <f>VLOOKUP(E$5,'Appendix A-1.1'!$B$6:$F$40,5,FALSE)*HLOOKUP($B6,'Appendix A-1.1'!$G$5:$AN$20,E$4,FALSE)</f>
        <v>12831.753333800038</v>
      </c>
      <c r="F6" s="19">
        <f>VLOOKUP(F$5,'Appendix A-1.1'!$B$6:$F$40,5,FALSE)*HLOOKUP($B6,'Appendix A-1.1'!$G$5:$AN$20,F$4,FALSE)</f>
        <v>242687.50870447897</v>
      </c>
      <c r="G6" s="19">
        <f>VLOOKUP(G$5,'Appendix A-1.1'!$B$6:$F$40,5,FALSE)*HLOOKUP($B6,'Appendix A-1.1'!$G$5:$AN$20,G$4,FALSE)</f>
        <v>176060.02427451941</v>
      </c>
      <c r="H6" s="19">
        <f>VLOOKUP(H$5,'Appendix A-1.1'!$B$6:$F$40,5,FALSE)*HLOOKUP($B6,'Appendix A-1.1'!$G$5:$AN$20,H$4,FALSE)</f>
        <v>55363.436612158548</v>
      </c>
      <c r="I6" s="19">
        <f>VLOOKUP(I$5,'Appendix A-1.1'!$B$6:$F$40,5,FALSE)*HLOOKUP($B6,'Appendix A-1.1'!$G$5:$AN$20,I$4,FALSE)</f>
        <v>725.27301451913252</v>
      </c>
      <c r="J6" s="19">
        <f>VLOOKUP(J$5,'Appendix A-1.1'!$B$6:$F$40,5,FALSE)*HLOOKUP($B6,'Appendix A-1.1'!$G$5:$AN$20,J$4,FALSE)</f>
        <v>59865.708325365777</v>
      </c>
      <c r="K6" s="19">
        <f>VLOOKUP(K$5,'Appendix A-1.1'!$B$6:$F$40,5,FALSE)*HLOOKUP($B6,'Appendix A-1.1'!$G$5:$AN$20,K$4,FALSE)</f>
        <v>32358.334493930528</v>
      </c>
      <c r="L6" s="19">
        <f>VLOOKUP(L$5,'Appendix A-1.1'!$B$6:$F$40,5,FALSE)*HLOOKUP($B6,'Appendix A-1.1'!$G$5:$AN$20,L$4,FALSE)</f>
        <v>14501.281602014382</v>
      </c>
      <c r="M6" s="19">
        <f>VLOOKUP(M$5,'Appendix A-1.1'!$B$6:$F$40,5,FALSE)*HLOOKUP($B6,'Appendix A-1.1'!$G$5:$AN$20,M$4,FALSE)</f>
        <v>10538.004898081828</v>
      </c>
      <c r="N6" s="19">
        <f>VLOOKUP(N$5,'Appendix A-1.1'!$B$6:$F$40,5,FALSE)*HLOOKUP($B6,'Appendix A-1.1'!$G$5:$AN$20,N$4,FALSE)</f>
        <v>15313.196846652607</v>
      </c>
      <c r="O6" s="19">
        <f>VLOOKUP(O$5,'Appendix A-1.1'!$B$6:$F$40,5,FALSE)*HLOOKUP($B6,'Appendix A-1.1'!$G$5:$AN$20,O$4,FALSE)</f>
        <v>11293.979277207874</v>
      </c>
      <c r="P6" s="19">
        <f>VLOOKUP(P$5,'Appendix A-1.1'!$B$6:$F$40,5,FALSE)*HLOOKUP($B6,'Appendix A-1.1'!$G$5:$AN$20,P$4,FALSE)</f>
        <v>11158.046377217423</v>
      </c>
      <c r="Q6" s="19">
        <f>VLOOKUP(Q$5,'Appendix A-1.1'!$B$6:$F$40,5,FALSE)*HLOOKUP($B6,'Appendix A-1.1'!$G$5:$AN$20,Q$4,FALSE)</f>
        <v>1430.8716037636364</v>
      </c>
      <c r="R6" s="19">
        <f>SUM(C6:Q6)</f>
        <v>822237.7346600435</v>
      </c>
    </row>
    <row r="7" spans="2:39" ht="14.4" x14ac:dyDescent="0.3">
      <c r="B7" s="18" t="s">
        <v>1</v>
      </c>
      <c r="C7" s="19">
        <f>VLOOKUP(C$5,'Appendix A-1.1'!$B$6:$F$40,5,FALSE)*HLOOKUP($B7,'Appendix A-1.1'!$G$5:$AN$20,C$4,FALSE)</f>
        <v>14154.271391761193</v>
      </c>
      <c r="D7" s="19">
        <f>VLOOKUP(D$5,'Appendix A-1.1'!$B$6:$F$40,5,FALSE)*HLOOKUP($B7,'Appendix A-1.1'!$G$5:$AN$20,D$4,FALSE)</f>
        <v>588345.88085087354</v>
      </c>
      <c r="E7" s="19">
        <f>VLOOKUP(E$5,'Appendix A-1.1'!$B$6:$F$40,5,FALSE)*HLOOKUP($B7,'Appendix A-1.1'!$G$5:$AN$20,E$4,FALSE)</f>
        <v>43406.432268067656</v>
      </c>
      <c r="F7" s="19">
        <f>VLOOKUP(F$5,'Appendix A-1.1'!$B$6:$F$40,5,FALSE)*HLOOKUP($B7,'Appendix A-1.1'!$G$5:$AN$20,F$4,FALSE)</f>
        <v>820947.74072214914</v>
      </c>
      <c r="G7" s="19">
        <f>VLOOKUP(G$5,'Appendix A-1.1'!$B$6:$F$40,5,FALSE)*HLOOKUP($B7,'Appendix A-1.1'!$G$5:$AN$20,G$4,FALSE)</f>
        <v>595564.55926067184</v>
      </c>
      <c r="H7" s="19">
        <f>VLOOKUP(H$5,'Appendix A-1.1'!$B$6:$F$40,5,FALSE)*HLOOKUP($B7,'Appendix A-1.1'!$G$5:$AN$20,H$4,FALSE)</f>
        <v>187279.88287485627</v>
      </c>
      <c r="I7" s="19">
        <f>VLOOKUP(I$5,'Appendix A-1.1'!$B$6:$F$40,5,FALSE)*HLOOKUP($B7,'Appendix A-1.1'!$G$5:$AN$20,I$4,FALSE)</f>
        <v>2453.4070412386068</v>
      </c>
      <c r="J7" s="19">
        <f>VLOOKUP(J$5,'Appendix A-1.1'!$B$6:$F$40,5,FALSE)*HLOOKUP($B7,'Appendix A-1.1'!$G$5:$AN$20,J$4,FALSE)</f>
        <v>202509.87889239131</v>
      </c>
      <c r="K7" s="19">
        <f>VLOOKUP(K$5,'Appendix A-1.1'!$B$6:$F$40,5,FALSE)*HLOOKUP($B7,'Appendix A-1.1'!$G$5:$AN$20,K$4,FALSE)</f>
        <v>109459.69876295322</v>
      </c>
      <c r="L7" s="19">
        <f>VLOOKUP(L$5,'Appendix A-1.1'!$B$6:$F$40,5,FALSE)*HLOOKUP($B7,'Appendix A-1.1'!$G$5:$AN$20,L$4,FALSE)</f>
        <v>49054.005425742231</v>
      </c>
      <c r="M7" s="19">
        <f>VLOOKUP(M$5,'Appendix A-1.1'!$B$6:$F$40,5,FALSE)*HLOOKUP($B7,'Appendix A-1.1'!$G$5:$AN$20,M$4,FALSE)</f>
        <v>35647.287159446445</v>
      </c>
      <c r="N7" s="19">
        <f>VLOOKUP(N$5,'Appendix A-1.1'!$B$6:$F$40,5,FALSE)*HLOOKUP($B7,'Appendix A-1.1'!$G$5:$AN$20,N$4,FALSE)</f>
        <v>51800.500246599571</v>
      </c>
      <c r="O7" s="19">
        <f>VLOOKUP(O$5,'Appendix A-1.1'!$B$6:$F$40,5,FALSE)*HLOOKUP($B7,'Appendix A-1.1'!$G$5:$AN$20,O$4,FALSE)</f>
        <v>38204.548807976862</v>
      </c>
      <c r="P7" s="19">
        <f>VLOOKUP(P$5,'Appendix A-1.1'!$B$6:$F$40,5,FALSE)*HLOOKUP($B7,'Appendix A-1.1'!$G$5:$AN$20,P$4,FALSE)</f>
        <v>37744.723711363178</v>
      </c>
      <c r="Q7" s="19">
        <f>VLOOKUP(Q$5,'Appendix A-1.1'!$B$6:$F$40,5,FALSE)*HLOOKUP($B7,'Appendix A-1.1'!$G$5:$AN$20,Q$4,FALSE)</f>
        <v>4840.2606983931519</v>
      </c>
      <c r="R7" s="19">
        <f t="shared" ref="R7:R39" si="0">SUM(C7:Q7)</f>
        <v>2781413.0781144844</v>
      </c>
    </row>
    <row r="8" spans="2:39" ht="14.4" x14ac:dyDescent="0.3">
      <c r="B8" s="18" t="s">
        <v>12</v>
      </c>
      <c r="C8" s="19">
        <f>VLOOKUP(C$5,'Appendix A-1.1'!$B$6:$F$40,5,FALSE)*HLOOKUP($B8,'Appendix A-1.1'!$G$5:$AN$20,C$4,FALSE)</f>
        <v>9557.6771394682637</v>
      </c>
      <c r="D8" s="19">
        <f>VLOOKUP(D$5,'Appendix A-1.1'!$B$6:$F$40,5,FALSE)*HLOOKUP($B8,'Appendix A-1.1'!$G$5:$AN$20,D$4,FALSE)</f>
        <v>397280.77976389747</v>
      </c>
      <c r="E8" s="19">
        <f>VLOOKUP(E$5,'Appendix A-1.1'!$B$6:$F$40,5,FALSE)*HLOOKUP($B8,'Appendix A-1.1'!$G$5:$AN$20,E$4,FALSE)</f>
        <v>29310.209894369342</v>
      </c>
      <c r="F8" s="19">
        <f>VLOOKUP(F$5,'Appendix A-1.1'!$B$6:$F$40,5,FALSE)*HLOOKUP($B8,'Appendix A-1.1'!$G$5:$AN$20,F$4,FALSE)</f>
        <v>554345.27408915921</v>
      </c>
      <c r="G8" s="19">
        <f>VLOOKUP(G$5,'Appendix A-1.1'!$B$6:$F$40,5,FALSE)*HLOOKUP($B8,'Appendix A-1.1'!$G$5:$AN$20,G$4,FALSE)</f>
        <v>402155.1951050263</v>
      </c>
      <c r="H8" s="19">
        <f>VLOOKUP(H$5,'Appendix A-1.1'!$B$6:$F$40,5,FALSE)*HLOOKUP($B8,'Appendix A-1.1'!$G$5:$AN$20,H$4,FALSE)</f>
        <v>126460.81212468441</v>
      </c>
      <c r="I8" s="19">
        <f>VLOOKUP(I$5,'Appendix A-1.1'!$B$6:$F$40,5,FALSE)*HLOOKUP($B8,'Appendix A-1.1'!$G$5:$AN$20,I$4,FALSE)</f>
        <v>1656.6640375078323</v>
      </c>
      <c r="J8" s="19">
        <f>VLOOKUP(J$5,'Appendix A-1.1'!$B$6:$F$40,5,FALSE)*HLOOKUP($B8,'Appendix A-1.1'!$G$5:$AN$20,J$4,FALSE)</f>
        <v>136744.87272675228</v>
      </c>
      <c r="K8" s="19">
        <f>VLOOKUP(K$5,'Appendix A-1.1'!$B$6:$F$40,5,FALSE)*HLOOKUP($B8,'Appendix A-1.1'!$G$5:$AN$20,K$4,FALSE)</f>
        <v>73912.7032118879</v>
      </c>
      <c r="L8" s="19">
        <f>VLOOKUP(L$5,'Appendix A-1.1'!$B$6:$F$40,5,FALSE)*HLOOKUP($B8,'Appendix A-1.1'!$G$5:$AN$20,L$4,FALSE)</f>
        <v>33123.735816586697</v>
      </c>
      <c r="M8" s="19">
        <f>VLOOKUP(M$5,'Appendix A-1.1'!$B$6:$F$40,5,FALSE)*HLOOKUP($B8,'Appendix A-1.1'!$G$5:$AN$20,M$4,FALSE)</f>
        <v>24070.844209347073</v>
      </c>
      <c r="N8" s="19">
        <f>VLOOKUP(N$5,'Appendix A-1.1'!$B$6:$F$40,5,FALSE)*HLOOKUP($B8,'Appendix A-1.1'!$G$5:$AN$20,N$4,FALSE)</f>
        <v>34978.307488729115</v>
      </c>
      <c r="O8" s="19">
        <f>VLOOKUP(O$5,'Appendix A-1.1'!$B$6:$F$40,5,FALSE)*HLOOKUP($B8,'Appendix A-1.1'!$G$5:$AN$20,O$4,FALSE)</f>
        <v>25797.63610991956</v>
      </c>
      <c r="P8" s="19">
        <f>VLOOKUP(P$5,'Appendix A-1.1'!$B$6:$F$40,5,FALSE)*HLOOKUP($B8,'Appendix A-1.1'!$G$5:$AN$20,P$4,FALSE)</f>
        <v>25487.139038582034</v>
      </c>
      <c r="Q8" s="19">
        <f>VLOOKUP(Q$5,'Appendix A-1.1'!$B$6:$F$40,5,FALSE)*HLOOKUP($B8,'Appendix A-1.1'!$G$5:$AN$20,Q$4,FALSE)</f>
        <v>3268.3878771058844</v>
      </c>
      <c r="R8" s="19">
        <f t="shared" si="0"/>
        <v>1878150.2386330233</v>
      </c>
    </row>
    <row r="9" spans="2:39" ht="14.4" x14ac:dyDescent="0.3">
      <c r="B9" s="18" t="s">
        <v>13</v>
      </c>
      <c r="C9" s="19">
        <f>VLOOKUP(C$5,'Appendix A-1.1'!$B$6:$F$40,5,FALSE)*HLOOKUP($B9,'Appendix A-1.1'!$G$5:$AN$20,C$4,FALSE)</f>
        <v>8930.9834584606087</v>
      </c>
      <c r="D9" s="19">
        <f>VLOOKUP(D$5,'Appendix A-1.1'!$B$6:$F$40,5,FALSE)*HLOOKUP($B9,'Appendix A-1.1'!$G$5:$AN$20,D$4,FALSE)</f>
        <v>371231.21242334601</v>
      </c>
      <c r="E9" s="19">
        <f>VLOOKUP(E$5,'Appendix A-1.1'!$B$6:$F$40,5,FALSE)*HLOOKUP($B9,'Appendix A-1.1'!$G$5:$AN$20,E$4,FALSE)</f>
        <v>27388.349272612533</v>
      </c>
      <c r="F9" s="19">
        <f>VLOOKUP(F$5,'Appendix A-1.1'!$B$6:$F$40,5,FALSE)*HLOOKUP($B9,'Appendix A-1.1'!$G$5:$AN$20,F$4,FALSE)</f>
        <v>517997.0405907153</v>
      </c>
      <c r="G9" s="19">
        <f>VLOOKUP(G$5,'Appendix A-1.1'!$B$6:$F$40,5,FALSE)*HLOOKUP($B9,'Appendix A-1.1'!$G$5:$AN$20,G$4,FALSE)</f>
        <v>375786.01398716087</v>
      </c>
      <c r="H9" s="19">
        <f>VLOOKUP(H$5,'Appendix A-1.1'!$B$6:$F$40,5,FALSE)*HLOOKUP($B9,'Appendix A-1.1'!$G$5:$AN$20,H$4,FALSE)</f>
        <v>118168.81913337848</v>
      </c>
      <c r="I9" s="19">
        <f>VLOOKUP(I$5,'Appendix A-1.1'!$B$6:$F$40,5,FALSE)*HLOOKUP($B9,'Appendix A-1.1'!$G$5:$AN$20,I$4,FALSE)</f>
        <v>1548.0371327998389</v>
      </c>
      <c r="J9" s="19">
        <f>VLOOKUP(J$5,'Appendix A-1.1'!$B$6:$F$40,5,FALSE)*HLOOKUP($B9,'Appendix A-1.1'!$G$5:$AN$20,J$4,FALSE)</f>
        <v>127778.55733468209</v>
      </c>
      <c r="K9" s="19">
        <f>VLOOKUP(K$5,'Appendix A-1.1'!$B$6:$F$40,5,FALSE)*HLOOKUP($B9,'Appendix A-1.1'!$G$5:$AN$20,K$4,FALSE)</f>
        <v>69066.272078762049</v>
      </c>
      <c r="L9" s="19">
        <f>VLOOKUP(L$5,'Appendix A-1.1'!$B$6:$F$40,5,FALSE)*HLOOKUP($B9,'Appendix A-1.1'!$G$5:$AN$20,L$4,FALSE)</f>
        <v>30951.823580516262</v>
      </c>
      <c r="M9" s="19">
        <f>VLOOKUP(M$5,'Appendix A-1.1'!$B$6:$F$40,5,FALSE)*HLOOKUP($B9,'Appendix A-1.1'!$G$5:$AN$20,M$4,FALSE)</f>
        <v>22492.527036419764</v>
      </c>
      <c r="N9" s="19">
        <f>VLOOKUP(N$5,'Appendix A-1.1'!$B$6:$F$40,5,FALSE)*HLOOKUP($B9,'Appendix A-1.1'!$G$5:$AN$20,N$4,FALSE)</f>
        <v>32684.791610795957</v>
      </c>
      <c r="O9" s="19">
        <f>VLOOKUP(O$5,'Appendix A-1.1'!$B$6:$F$40,5,FALSE)*HLOOKUP($B9,'Appendix A-1.1'!$G$5:$AN$20,O$4,FALSE)</f>
        <v>24106.093771848813</v>
      </c>
      <c r="P9" s="19">
        <f>VLOOKUP(P$5,'Appendix A-1.1'!$B$6:$F$40,5,FALSE)*HLOOKUP($B9,'Appendix A-1.1'!$G$5:$AN$20,P$4,FALSE)</f>
        <v>23815.955889228291</v>
      </c>
      <c r="Q9" s="19">
        <f>VLOOKUP(Q$5,'Appendix A-1.1'!$B$6:$F$40,5,FALSE)*HLOOKUP($B9,'Appendix A-1.1'!$G$5:$AN$20,Q$4,FALSE)</f>
        <v>3054.0807813779957</v>
      </c>
      <c r="R9" s="19">
        <f t="shared" si="0"/>
        <v>1755000.5580821051</v>
      </c>
      <c r="S9" s="20"/>
      <c r="T9" s="20"/>
      <c r="U9" s="20"/>
      <c r="V9" s="20"/>
      <c r="W9" s="20"/>
      <c r="X9" s="20"/>
      <c r="Y9" s="20"/>
      <c r="Z9" s="20"/>
      <c r="AA9" s="20"/>
      <c r="AB9" s="20"/>
      <c r="AC9" s="20"/>
      <c r="AD9" s="20"/>
      <c r="AE9" s="20"/>
      <c r="AF9" s="20"/>
      <c r="AG9" s="20"/>
      <c r="AH9" s="20"/>
      <c r="AI9" s="20"/>
      <c r="AJ9" s="20"/>
      <c r="AK9" s="20"/>
      <c r="AL9" s="20"/>
      <c r="AM9" s="20"/>
    </row>
    <row r="10" spans="2:39" ht="14.4" x14ac:dyDescent="0.3">
      <c r="B10" s="18" t="s">
        <v>15</v>
      </c>
      <c r="C10" s="19">
        <f>VLOOKUP(C$5,'Appendix A-1.1'!$B$6:$F$40,5,FALSE)*HLOOKUP($B10,'Appendix A-1.1'!$G$5:$AN$20,C$4,FALSE)</f>
        <v>8960.7743721377647</v>
      </c>
      <c r="D10" s="19">
        <f>VLOOKUP(D$5,'Appendix A-1.1'!$B$6:$F$40,5,FALSE)*HLOOKUP($B10,'Appendix A-1.1'!$G$5:$AN$20,D$4,FALSE)</f>
        <v>372469.52140185976</v>
      </c>
      <c r="E10" s="19">
        <f>VLOOKUP(E$5,'Appendix A-1.1'!$B$6:$F$40,5,FALSE)*HLOOKUP($B10,'Appendix A-1.1'!$G$5:$AN$20,E$4,FALSE)</f>
        <v>27479.708074555812</v>
      </c>
      <c r="F10" s="19">
        <f>VLOOKUP(F$5,'Appendix A-1.1'!$B$6:$F$40,5,FALSE)*HLOOKUP($B10,'Appendix A-1.1'!$G$5:$AN$20,F$4,FALSE)</f>
        <v>519724.91358399036</v>
      </c>
      <c r="G10" s="19">
        <f>VLOOKUP(G$5,'Appendix A-1.1'!$B$6:$F$40,5,FALSE)*HLOOKUP($B10,'Appendix A-1.1'!$G$5:$AN$20,G$4,FALSE)</f>
        <v>377039.51633165003</v>
      </c>
      <c r="H10" s="19">
        <f>VLOOKUP(H$5,'Appendix A-1.1'!$B$6:$F$40,5,FALSE)*HLOOKUP($B10,'Appendix A-1.1'!$G$5:$AN$20,H$4,FALSE)</f>
        <v>118562.99264254548</v>
      </c>
      <c r="I10" s="19">
        <f>VLOOKUP(I$5,'Appendix A-1.1'!$B$6:$F$40,5,FALSE)*HLOOKUP($B10,'Appendix A-1.1'!$G$5:$AN$20,I$4,FALSE)</f>
        <v>1553.2008911705459</v>
      </c>
      <c r="J10" s="19">
        <f>VLOOKUP(J$5,'Appendix A-1.1'!$B$6:$F$40,5,FALSE)*HLOOKUP($B10,'Appendix A-1.1'!$G$5:$AN$20,J$4,FALSE)</f>
        <v>128204.78586696571</v>
      </c>
      <c r="K10" s="19">
        <f>VLOOKUP(K$5,'Appendix A-1.1'!$B$6:$F$40,5,FALSE)*HLOOKUP($B10,'Appendix A-1.1'!$G$5:$AN$20,K$4,FALSE)</f>
        <v>69296.655144532051</v>
      </c>
      <c r="L10" s="19">
        <f>VLOOKUP(L$5,'Appendix A-1.1'!$B$6:$F$40,5,FALSE)*HLOOKUP($B10,'Appendix A-1.1'!$G$5:$AN$20,L$4,FALSE)</f>
        <v>31055.068996737944</v>
      </c>
      <c r="M10" s="19">
        <f>VLOOKUP(M$5,'Appendix A-1.1'!$B$6:$F$40,5,FALSE)*HLOOKUP($B10,'Appendix A-1.1'!$G$5:$AN$20,M$4,FALSE)</f>
        <v>22567.554936139844</v>
      </c>
      <c r="N10" s="19">
        <f>VLOOKUP(N$5,'Appendix A-1.1'!$B$6:$F$40,5,FALSE)*HLOOKUP($B10,'Appendix A-1.1'!$G$5:$AN$20,N$4,FALSE)</f>
        <v>32793.817655907551</v>
      </c>
      <c r="O10" s="19">
        <f>VLOOKUP(O$5,'Appendix A-1.1'!$B$6:$F$40,5,FALSE)*HLOOKUP($B10,'Appendix A-1.1'!$G$5:$AN$20,O$4,FALSE)</f>
        <v>24186.504015803555</v>
      </c>
      <c r="P10" s="19">
        <f>VLOOKUP(P$5,'Appendix A-1.1'!$B$6:$F$40,5,FALSE)*HLOOKUP($B10,'Appendix A-1.1'!$G$5:$AN$20,P$4,FALSE)</f>
        <v>23895.398325700706</v>
      </c>
      <c r="Q10" s="19">
        <f>VLOOKUP(Q$5,'Appendix A-1.1'!$B$6:$F$40,5,FALSE)*HLOOKUP($B10,'Appendix A-1.1'!$G$5:$AN$20,Q$4,FALSE)</f>
        <v>3064.2682212433001</v>
      </c>
      <c r="R10" s="19">
        <f t="shared" si="0"/>
        <v>1760854.6804609403</v>
      </c>
      <c r="S10" s="20"/>
      <c r="T10" s="20"/>
      <c r="U10" s="20"/>
      <c r="V10" s="20"/>
      <c r="W10" s="20"/>
      <c r="X10" s="20"/>
      <c r="Y10" s="20"/>
      <c r="Z10" s="20"/>
      <c r="AA10" s="20"/>
      <c r="AB10" s="20"/>
      <c r="AC10" s="20"/>
      <c r="AD10" s="20"/>
      <c r="AE10" s="20"/>
      <c r="AF10" s="20"/>
      <c r="AG10" s="20"/>
      <c r="AH10" s="20"/>
      <c r="AI10" s="20"/>
      <c r="AJ10" s="20"/>
      <c r="AK10" s="20"/>
      <c r="AL10" s="20"/>
    </row>
    <row r="11" spans="2:39" ht="14.4" x14ac:dyDescent="0.3">
      <c r="B11" s="18" t="s">
        <v>17</v>
      </c>
      <c r="C11" s="19">
        <f>VLOOKUP(C$5,'Appendix A-1.1'!$B$6:$F$40,5,FALSE)*HLOOKUP($B11,'Appendix A-1.1'!$G$5:$AN$20,C$4,FALSE)</f>
        <v>393.92095422825918</v>
      </c>
      <c r="D11" s="19">
        <f>VLOOKUP(D$5,'Appendix A-1.1'!$B$6:$F$40,5,FALSE)*HLOOKUP($B11,'Appendix A-1.1'!$G$5:$AN$20,D$4,FALSE)</f>
        <v>16373.980997421306</v>
      </c>
      <c r="E11" s="19">
        <f>VLOOKUP(E$5,'Appendix A-1.1'!$B$6:$F$40,5,FALSE)*HLOOKUP($B11,'Appendix A-1.1'!$G$5:$AN$20,E$4,FALSE)</f>
        <v>1208.024259633328</v>
      </c>
      <c r="F11" s="19">
        <f>VLOOKUP(F$5,'Appendix A-1.1'!$B$6:$F$40,5,FALSE)*HLOOKUP($B11,'Appendix A-1.1'!$G$5:$AN$20,F$4,FALSE)</f>
        <v>22847.415345239031</v>
      </c>
      <c r="G11" s="19">
        <f>VLOOKUP(G$5,'Appendix A-1.1'!$B$6:$F$40,5,FALSE)*HLOOKUP($B11,'Appendix A-1.1'!$G$5:$AN$20,G$4,FALSE)</f>
        <v>16574.880684077718</v>
      </c>
      <c r="H11" s="19">
        <f>VLOOKUP(H$5,'Appendix A-1.1'!$B$6:$F$40,5,FALSE)*HLOOKUP($B11,'Appendix A-1.1'!$G$5:$AN$20,H$4,FALSE)</f>
        <v>5212.0994523788395</v>
      </c>
      <c r="I11" s="19">
        <f>VLOOKUP(I$5,'Appendix A-1.1'!$B$6:$F$40,5,FALSE)*HLOOKUP($B11,'Appendix A-1.1'!$G$5:$AN$20,I$4,FALSE)</f>
        <v>68.279632066231585</v>
      </c>
      <c r="J11" s="19">
        <f>VLOOKUP(J$5,'Appendix A-1.1'!$B$6:$F$40,5,FALSE)*HLOOKUP($B11,'Appendix A-1.1'!$G$5:$AN$20,J$4,FALSE)</f>
        <v>5635.9583991284462</v>
      </c>
      <c r="K11" s="19">
        <f>VLOOKUP(K$5,'Appendix A-1.1'!$B$6:$F$40,5,FALSE)*HLOOKUP($B11,'Appendix A-1.1'!$G$5:$AN$20,K$4,FALSE)</f>
        <v>3046.3220460318707</v>
      </c>
      <c r="L11" s="19">
        <f>VLOOKUP(L$5,'Appendix A-1.1'!$B$6:$F$40,5,FALSE)*HLOOKUP($B11,'Appendix A-1.1'!$G$5:$AN$20,L$4,FALSE)</f>
        <v>1365.1992455983425</v>
      </c>
      <c r="M11" s="19">
        <f>VLOOKUP(M$5,'Appendix A-1.1'!$B$6:$F$40,5,FALSE)*HLOOKUP($B11,'Appendix A-1.1'!$G$5:$AN$20,M$4,FALSE)</f>
        <v>992.08309526066409</v>
      </c>
      <c r="N11" s="19">
        <f>VLOOKUP(N$5,'Appendix A-1.1'!$B$6:$F$40,5,FALSE)*HLOOKUP($B11,'Appendix A-1.1'!$G$5:$AN$20,N$4,FALSE)</f>
        <v>1441.6356675567938</v>
      </c>
      <c r="O11" s="19">
        <f>VLOOKUP(O$5,'Appendix A-1.1'!$B$6:$F$40,5,FALSE)*HLOOKUP($B11,'Appendix A-1.1'!$G$5:$AN$20,O$4,FALSE)</f>
        <v>1063.2530566750531</v>
      </c>
      <c r="P11" s="19">
        <f>VLOOKUP(P$5,'Appendix A-1.1'!$B$6:$F$40,5,FALSE)*HLOOKUP($B11,'Appendix A-1.1'!$G$5:$AN$20,P$4,FALSE)</f>
        <v>1050.4558779420245</v>
      </c>
      <c r="Q11" s="19">
        <f>VLOOKUP(Q$5,'Appendix A-1.1'!$B$6:$F$40,5,FALSE)*HLOOKUP($B11,'Appendix A-1.1'!$G$5:$AN$20,Q$4,FALSE)</f>
        <v>134.7070478056819</v>
      </c>
      <c r="R11" s="19">
        <f t="shared" si="0"/>
        <v>77408.215761043582</v>
      </c>
      <c r="S11" s="20"/>
      <c r="T11" s="20"/>
      <c r="U11" s="20"/>
      <c r="V11" s="20"/>
      <c r="W11" s="20"/>
      <c r="X11" s="20"/>
      <c r="Y11" s="20"/>
      <c r="Z11" s="20"/>
      <c r="AA11" s="20"/>
      <c r="AB11" s="20"/>
      <c r="AC11" s="20"/>
      <c r="AD11" s="20"/>
      <c r="AE11" s="20"/>
      <c r="AF11" s="20"/>
      <c r="AG11" s="20"/>
      <c r="AH11" s="20"/>
      <c r="AI11" s="20"/>
      <c r="AJ11" s="20"/>
      <c r="AK11" s="20"/>
      <c r="AL11" s="20"/>
    </row>
    <row r="12" spans="2:39" ht="14.4" x14ac:dyDescent="0.3">
      <c r="B12" s="18" t="s">
        <v>18</v>
      </c>
      <c r="C12" s="19">
        <f>VLOOKUP(C$5,'Appendix A-1.1'!$B$6:$F$40,5,FALSE)*HLOOKUP($B12,'Appendix A-1.1'!$G$5:$AN$20,C$4,FALSE)</f>
        <v>401.27721931608329</v>
      </c>
      <c r="D12" s="19">
        <f>VLOOKUP(D$5,'Appendix A-1.1'!$B$6:$F$40,5,FALSE)*HLOOKUP($B12,'Appendix A-1.1'!$G$5:$AN$20,D$4,FALSE)</f>
        <v>16679.756416238528</v>
      </c>
      <c r="E12" s="19">
        <f>VLOOKUP(E$5,'Appendix A-1.1'!$B$6:$F$40,5,FALSE)*HLOOKUP($B12,'Appendix A-1.1'!$G$5:$AN$20,E$4,FALSE)</f>
        <v>1230.5834725693221</v>
      </c>
      <c r="F12" s="19">
        <f>VLOOKUP(F$5,'Appendix A-1.1'!$B$6:$F$40,5,FALSE)*HLOOKUP($B12,'Appendix A-1.1'!$G$5:$AN$20,F$4,FALSE)</f>
        <v>23274.078720332829</v>
      </c>
      <c r="G12" s="19">
        <f>VLOOKUP(G$5,'Appendix A-1.1'!$B$6:$F$40,5,FALSE)*HLOOKUP($B12,'Appendix A-1.1'!$G$5:$AN$20,G$4,FALSE)</f>
        <v>16884.407798089731</v>
      </c>
      <c r="H12" s="19">
        <f>VLOOKUP(H$5,'Appendix A-1.1'!$B$6:$F$40,5,FALSE)*HLOOKUP($B12,'Appendix A-1.1'!$G$5:$AN$20,H$4,FALSE)</f>
        <v>5309.4326478442035</v>
      </c>
      <c r="I12" s="19">
        <f>VLOOKUP(I$5,'Appendix A-1.1'!$B$6:$F$40,5,FALSE)*HLOOKUP($B12,'Appendix A-1.1'!$G$5:$AN$20,I$4,FALSE)</f>
        <v>69.554718014787767</v>
      </c>
      <c r="J12" s="19">
        <f>VLOOKUP(J$5,'Appendix A-1.1'!$B$6:$F$40,5,FALSE)*HLOOKUP($B12,'Appendix A-1.1'!$G$5:$AN$20,J$4,FALSE)</f>
        <v>5741.2069358283088</v>
      </c>
      <c r="K12" s="19">
        <f>VLOOKUP(K$5,'Appendix A-1.1'!$B$6:$F$40,5,FALSE)*HLOOKUP($B12,'Appendix A-1.1'!$G$5:$AN$20,K$4,FALSE)</f>
        <v>3103.2104960443771</v>
      </c>
      <c r="L12" s="19">
        <f>VLOOKUP(L$5,'Appendix A-1.1'!$B$6:$F$40,5,FALSE)*HLOOKUP($B12,'Appendix A-1.1'!$G$5:$AN$20,L$4,FALSE)</f>
        <v>1390.6936181127317</v>
      </c>
      <c r="M12" s="19">
        <f>VLOOKUP(M$5,'Appendix A-1.1'!$B$6:$F$40,5,FALSE)*HLOOKUP($B12,'Appendix A-1.1'!$G$5:$AN$20,M$4,FALSE)</f>
        <v>1010.6097213757544</v>
      </c>
      <c r="N12" s="19">
        <f>VLOOKUP(N$5,'Appendix A-1.1'!$B$6:$F$40,5,FALSE)*HLOOKUP($B12,'Appendix A-1.1'!$G$5:$AN$20,N$4,FALSE)</f>
        <v>1468.5574497488244</v>
      </c>
      <c r="O12" s="19">
        <f>VLOOKUP(O$5,'Appendix A-1.1'!$B$6:$F$40,5,FALSE)*HLOOKUP($B12,'Appendix A-1.1'!$G$5:$AN$20,O$4,FALSE)</f>
        <v>1083.1087441077373</v>
      </c>
      <c r="P12" s="19">
        <f>VLOOKUP(P$5,'Appendix A-1.1'!$B$6:$F$40,5,FALSE)*HLOOKUP($B12,'Appendix A-1.1'!$G$5:$AN$20,P$4,FALSE)</f>
        <v>1070.0725848428888</v>
      </c>
      <c r="Q12" s="19">
        <f>VLOOKUP(Q$5,'Appendix A-1.1'!$B$6:$F$40,5,FALSE)*HLOOKUP($B12,'Appendix A-1.1'!$G$5:$AN$20,Q$4,FALSE)</f>
        <v>137.22263054435132</v>
      </c>
      <c r="R12" s="19">
        <f t="shared" si="0"/>
        <v>78853.773173010472</v>
      </c>
      <c r="S12" s="20"/>
      <c r="T12" s="20"/>
      <c r="U12" s="20"/>
      <c r="V12" s="20"/>
      <c r="W12" s="20"/>
      <c r="X12" s="20"/>
      <c r="Y12" s="20"/>
      <c r="Z12" s="20"/>
      <c r="AA12" s="20"/>
      <c r="AB12" s="20"/>
      <c r="AC12" s="20"/>
      <c r="AD12" s="20"/>
      <c r="AE12" s="20"/>
      <c r="AF12" s="20"/>
      <c r="AG12" s="20"/>
      <c r="AH12" s="20"/>
      <c r="AI12" s="20"/>
      <c r="AJ12" s="20"/>
      <c r="AK12" s="20"/>
      <c r="AL12" s="20"/>
    </row>
    <row r="13" spans="2:39" ht="14.4" x14ac:dyDescent="0.3">
      <c r="B13" s="18" t="s">
        <v>25</v>
      </c>
      <c r="C13" s="19">
        <f>VLOOKUP(C$5,'Appendix A-1.1'!$B$6:$F$40,5,FALSE)*HLOOKUP($B13,'Appendix A-1.1'!$G$5:$AN$20,C$4,FALSE)</f>
        <v>1533.018350483004</v>
      </c>
      <c r="D13" s="19">
        <f>VLOOKUP(D$5,'Appendix A-1.1'!$B$6:$F$40,5,FALSE)*HLOOKUP($B13,'Appendix A-1.1'!$G$5:$AN$20,D$4,FALSE)</f>
        <v>63722.462768410194</v>
      </c>
      <c r="E13" s="19">
        <f>VLOOKUP(E$5,'Appendix A-1.1'!$B$6:$F$40,5,FALSE)*HLOOKUP($B13,'Appendix A-1.1'!$G$5:$AN$20,E$4,FALSE)</f>
        <v>4701.2562748145456</v>
      </c>
      <c r="F13" s="19">
        <f>VLOOKUP(F$5,'Appendix A-1.1'!$B$6:$F$40,5,FALSE)*HLOOKUP($B13,'Appendix A-1.1'!$G$5:$AN$20,F$4,FALSE)</f>
        <v>88915.064328014225</v>
      </c>
      <c r="G13" s="19">
        <f>VLOOKUP(G$5,'Appendix A-1.1'!$B$6:$F$40,5,FALSE)*HLOOKUP($B13,'Appendix A-1.1'!$G$5:$AN$20,G$4,FALSE)</f>
        <v>64504.30212715653</v>
      </c>
      <c r="H13" s="19">
        <f>VLOOKUP(H$5,'Appendix A-1.1'!$B$6:$F$40,5,FALSE)*HLOOKUP($B13,'Appendix A-1.1'!$G$5:$AN$20,H$4,FALSE)</f>
        <v>20283.876801357452</v>
      </c>
      <c r="I13" s="19">
        <f>VLOOKUP(I$5,'Appendix A-1.1'!$B$6:$F$40,5,FALSE)*HLOOKUP($B13,'Appendix A-1.1'!$G$5:$AN$20,I$4,FALSE)</f>
        <v>265.72318075038737</v>
      </c>
      <c r="J13" s="19">
        <f>VLOOKUP(J$5,'Appendix A-1.1'!$B$6:$F$40,5,FALSE)*HLOOKUP($B13,'Appendix A-1.1'!$G$5:$AN$20,J$4,FALSE)</f>
        <v>21933.404546477166</v>
      </c>
      <c r="K13" s="19">
        <f>VLOOKUP(K$5,'Appendix A-1.1'!$B$6:$F$40,5,FALSE)*HLOOKUP($B13,'Appendix A-1.1'!$G$5:$AN$20,K$4,FALSE)</f>
        <v>11855.341910401898</v>
      </c>
      <c r="L13" s="19">
        <f>VLOOKUP(L$5,'Appendix A-1.1'!$B$6:$F$40,5,FALSE)*HLOOKUP($B13,'Appendix A-1.1'!$G$5:$AN$20,L$4,FALSE)</f>
        <v>5312.9326406817318</v>
      </c>
      <c r="M13" s="19">
        <f>VLOOKUP(M$5,'Appendix A-1.1'!$B$6:$F$40,5,FALSE)*HLOOKUP($B13,'Appendix A-1.1'!$G$5:$AN$20,M$4,FALSE)</f>
        <v>3860.8801433733706</v>
      </c>
      <c r="N13" s="19">
        <f>VLOOKUP(N$5,'Appendix A-1.1'!$B$6:$F$40,5,FALSE)*HLOOKUP($B13,'Appendix A-1.1'!$G$5:$AN$20,N$4,FALSE)</f>
        <v>5610.399521409453</v>
      </c>
      <c r="O13" s="19">
        <f>VLOOKUP(O$5,'Appendix A-1.1'!$B$6:$F$40,5,FALSE)*HLOOKUP($B13,'Appendix A-1.1'!$G$5:$AN$20,O$4,FALSE)</f>
        <v>4137.8515907673682</v>
      </c>
      <c r="P13" s="19">
        <f>VLOOKUP(P$5,'Appendix A-1.1'!$B$6:$F$40,5,FALSE)*HLOOKUP($B13,'Appendix A-1.1'!$G$5:$AN$20,P$4,FALSE)</f>
        <v>4088.048934621344</v>
      </c>
      <c r="Q13" s="19">
        <f>VLOOKUP(Q$5,'Appendix A-1.1'!$B$6:$F$40,5,FALSE)*HLOOKUP($B13,'Appendix A-1.1'!$G$5:$AN$20,Q$4,FALSE)</f>
        <v>524.23810921680354</v>
      </c>
      <c r="R13" s="19">
        <f t="shared" si="0"/>
        <v>301248.80122793553</v>
      </c>
      <c r="S13" s="20"/>
      <c r="T13" s="20"/>
      <c r="U13" s="20"/>
      <c r="V13" s="20"/>
      <c r="W13" s="20"/>
      <c r="X13" s="20"/>
      <c r="Y13" s="20"/>
      <c r="Z13" s="20"/>
      <c r="AA13" s="20"/>
      <c r="AB13" s="20"/>
      <c r="AC13" s="20"/>
      <c r="AD13" s="20"/>
      <c r="AE13" s="20"/>
      <c r="AF13" s="20"/>
      <c r="AG13" s="20"/>
      <c r="AH13" s="20"/>
      <c r="AI13" s="20"/>
      <c r="AJ13" s="20"/>
      <c r="AK13" s="20"/>
      <c r="AL13" s="20"/>
    </row>
    <row r="14" spans="2:39" ht="14.4" x14ac:dyDescent="0.3">
      <c r="B14" s="18" t="s">
        <v>26</v>
      </c>
      <c r="C14" s="19">
        <f>VLOOKUP(C$5,'Appendix A-1.1'!$B$6:$F$40,5,FALSE)*HLOOKUP($B14,'Appendix A-1.1'!$G$5:$AN$20,C$4,FALSE)</f>
        <v>797.2844085810907</v>
      </c>
      <c r="D14" s="19">
        <f>VLOOKUP(D$5,'Appendix A-1.1'!$B$6:$F$40,5,FALSE)*HLOOKUP($B14,'Appendix A-1.1'!$G$5:$AN$20,D$4,FALSE)</f>
        <v>33140.45525002067</v>
      </c>
      <c r="E14" s="19">
        <f>VLOOKUP(E$5,'Appendix A-1.1'!$B$6:$F$40,5,FALSE)*HLOOKUP($B14,'Appendix A-1.1'!$G$5:$AN$20,E$4,FALSE)</f>
        <v>2445.0055196486783</v>
      </c>
      <c r="F14" s="19">
        <f>VLOOKUP(F$5,'Appendix A-1.1'!$B$6:$F$40,5,FALSE)*HLOOKUP($B14,'Appendix A-1.1'!$G$5:$AN$20,F$4,FALSE)</f>
        <v>46242.495697703256</v>
      </c>
      <c r="G14" s="19">
        <f>VLOOKUP(G$5,'Appendix A-1.1'!$B$6:$F$40,5,FALSE)*HLOOKUP($B14,'Appendix A-1.1'!$G$5:$AN$20,G$4,FALSE)</f>
        <v>33547.070298397026</v>
      </c>
      <c r="H14" s="19">
        <f>VLOOKUP(H$5,'Appendix A-1.1'!$B$6:$F$40,5,FALSE)*HLOOKUP($B14,'Appendix A-1.1'!$G$5:$AN$20,H$4,FALSE)</f>
        <v>10549.135771405938</v>
      </c>
      <c r="I14" s="19">
        <f>VLOOKUP(I$5,'Appendix A-1.1'!$B$6:$F$40,5,FALSE)*HLOOKUP($B14,'Appendix A-1.1'!$G$5:$AN$20,I$4,FALSE)</f>
        <v>138.19596415405573</v>
      </c>
      <c r="J14" s="19">
        <f>VLOOKUP(J$5,'Appendix A-1.1'!$B$6:$F$40,5,FALSE)*HLOOKUP($B14,'Appendix A-1.1'!$G$5:$AN$20,J$4,FALSE)</f>
        <v>11407.013795039191</v>
      </c>
      <c r="K14" s="19">
        <f>VLOOKUP(K$5,'Appendix A-1.1'!$B$6:$F$40,5,FALSE)*HLOOKUP($B14,'Appendix A-1.1'!$G$5:$AN$20,K$4,FALSE)</f>
        <v>6165.6660930271009</v>
      </c>
      <c r="L14" s="19">
        <f>VLOOKUP(L$5,'Appendix A-1.1'!$B$6:$F$40,5,FALSE)*HLOOKUP($B14,'Appendix A-1.1'!$G$5:$AN$20,L$4,FALSE)</f>
        <v>2763.1230617184115</v>
      </c>
      <c r="M14" s="19">
        <f>VLOOKUP(M$5,'Appendix A-1.1'!$B$6:$F$40,5,FALSE)*HLOOKUP($B14,'Appendix A-1.1'!$G$5:$AN$20,M$4,FALSE)</f>
        <v>2007.9469634150616</v>
      </c>
      <c r="N14" s="19">
        <f>VLOOKUP(N$5,'Appendix A-1.1'!$B$6:$F$40,5,FALSE)*HLOOKUP($B14,'Appendix A-1.1'!$G$5:$AN$20,N$4,FALSE)</f>
        <v>2917.8281283594861</v>
      </c>
      <c r="O14" s="19">
        <f>VLOOKUP(O$5,'Appendix A-1.1'!$B$6:$F$40,5,FALSE)*HLOOKUP($B14,'Appendix A-1.1'!$G$5:$AN$20,O$4,FALSE)</f>
        <v>2151.9928690363463</v>
      </c>
      <c r="P14" s="19">
        <f>VLOOKUP(P$5,'Appendix A-1.1'!$B$6:$F$40,5,FALSE)*HLOOKUP($B14,'Appendix A-1.1'!$G$5:$AN$20,P$4,FALSE)</f>
        <v>2126.0917562162417</v>
      </c>
      <c r="Q14" s="19">
        <f>VLOOKUP(Q$5,'Appendix A-1.1'!$B$6:$F$40,5,FALSE)*HLOOKUP($B14,'Appendix A-1.1'!$G$5:$AN$20,Q$4,FALSE)</f>
        <v>272.64309701896315</v>
      </c>
      <c r="R14" s="19">
        <f t="shared" si="0"/>
        <v>156671.94867374157</v>
      </c>
      <c r="S14" s="20"/>
      <c r="T14" s="20"/>
      <c r="U14" s="20"/>
      <c r="V14" s="20"/>
      <c r="W14" s="20"/>
      <c r="X14" s="20"/>
      <c r="Y14" s="20"/>
      <c r="Z14" s="20"/>
      <c r="AA14" s="20"/>
      <c r="AB14" s="20"/>
      <c r="AC14" s="20"/>
      <c r="AD14" s="20"/>
      <c r="AE14" s="20"/>
      <c r="AF14" s="20"/>
      <c r="AG14" s="20"/>
      <c r="AH14" s="20"/>
      <c r="AI14" s="20"/>
      <c r="AJ14" s="20"/>
      <c r="AK14" s="20"/>
      <c r="AL14" s="20"/>
    </row>
    <row r="15" spans="2:39" ht="14.4" x14ac:dyDescent="0.3">
      <c r="B15" s="18" t="s">
        <v>28</v>
      </c>
      <c r="C15" s="19">
        <f>VLOOKUP(C$5,'Appendix A-1.1'!$B$6:$F$40,5,FALSE)*HLOOKUP($B15,'Appendix A-1.1'!$G$5:$AN$20,C$4,FALSE)</f>
        <v>11930.456631103812</v>
      </c>
      <c r="D15" s="19">
        <f>VLOOKUP(D$5,'Appendix A-1.1'!$B$6:$F$40,5,FALSE)*HLOOKUP($B15,'Appendix A-1.1'!$G$5:$AN$20,D$4,FALSE)</f>
        <v>495909.31396621512</v>
      </c>
      <c r="E15" s="19">
        <f>VLOOKUP(E$5,'Appendix A-1.1'!$B$6:$F$40,5,FALSE)*HLOOKUP($B15,'Appendix A-1.1'!$G$5:$AN$20,E$4,FALSE)</f>
        <v>36586.733668718356</v>
      </c>
      <c r="F15" s="19">
        <f>VLOOKUP(F$5,'Appendix A-1.1'!$B$6:$F$40,5,FALSE)*HLOOKUP($B15,'Appendix A-1.1'!$G$5:$AN$20,F$4,FALSE)</f>
        <v>691966.48460402107</v>
      </c>
      <c r="G15" s="19">
        <f>VLOOKUP(G$5,'Appendix A-1.1'!$B$6:$F$40,5,FALSE)*HLOOKUP($B15,'Appendix A-1.1'!$G$5:$AN$20,G$4,FALSE)</f>
        <v>501993.84684807807</v>
      </c>
      <c r="H15" s="19">
        <f>VLOOKUP(H$5,'Appendix A-1.1'!$B$6:$F$40,5,FALSE)*HLOOKUP($B15,'Appendix A-1.1'!$G$5:$AN$20,H$4,FALSE)</f>
        <v>157855.84850501159</v>
      </c>
      <c r="I15" s="19">
        <f>VLOOKUP(I$5,'Appendix A-1.1'!$B$6:$F$40,5,FALSE)*HLOOKUP($B15,'Appendix A-1.1'!$G$5:$AN$20,I$4,FALSE)</f>
        <v>2067.9458160579939</v>
      </c>
      <c r="J15" s="19">
        <f>VLOOKUP(J$5,'Appendix A-1.1'!$B$6:$F$40,5,FALSE)*HLOOKUP($B15,'Appendix A-1.1'!$G$5:$AN$20,J$4,FALSE)</f>
        <v>170693.01984007927</v>
      </c>
      <c r="K15" s="19">
        <f>VLOOKUP(K$5,'Appendix A-1.1'!$B$6:$F$40,5,FALSE)*HLOOKUP($B15,'Appendix A-1.1'!$G$5:$AN$20,K$4,FALSE)</f>
        <v>92262.197947202818</v>
      </c>
      <c r="L15" s="19">
        <f>VLOOKUP(L$5,'Appendix A-1.1'!$B$6:$F$40,5,FALSE)*HLOOKUP($B15,'Appendix A-1.1'!$G$5:$AN$20,L$4,FALSE)</f>
        <v>41347.001771804287</v>
      </c>
      <c r="M15" s="19">
        <f>VLOOKUP(M$5,'Appendix A-1.1'!$B$6:$F$40,5,FALSE)*HLOOKUP($B15,'Appendix A-1.1'!$G$5:$AN$20,M$4,FALSE)</f>
        <v>30046.648230853345</v>
      </c>
      <c r="N15" s="19">
        <f>VLOOKUP(N$5,'Appendix A-1.1'!$B$6:$F$40,5,FALSE)*HLOOKUP($B15,'Appendix A-1.1'!$G$5:$AN$20,N$4,FALSE)</f>
        <v>43661.987576503663</v>
      </c>
      <c r="O15" s="19">
        <f>VLOOKUP(O$5,'Appendix A-1.1'!$B$6:$F$40,5,FALSE)*HLOOKUP($B15,'Appendix A-1.1'!$G$5:$AN$20,O$4,FALSE)</f>
        <v>32202.131784032623</v>
      </c>
      <c r="P15" s="19">
        <f>VLOOKUP(P$5,'Appendix A-1.1'!$B$6:$F$40,5,FALSE)*HLOOKUP($B15,'Appendix A-1.1'!$G$5:$AN$20,P$4,FALSE)</f>
        <v>31814.551016276833</v>
      </c>
      <c r="Q15" s="19">
        <f>VLOOKUP(Q$5,'Appendix A-1.1'!$B$6:$F$40,5,FALSE)*HLOOKUP($B15,'Appendix A-1.1'!$G$5:$AN$20,Q$4,FALSE)</f>
        <v>4079.7946250365376</v>
      </c>
      <c r="R15" s="19">
        <f t="shared" si="0"/>
        <v>2344417.9628309952</v>
      </c>
      <c r="S15" s="20"/>
      <c r="T15" s="20"/>
      <c r="U15" s="20"/>
      <c r="V15" s="20"/>
      <c r="W15" s="20"/>
      <c r="X15" s="20"/>
      <c r="Y15" s="20"/>
      <c r="Z15" s="20"/>
      <c r="AA15" s="20"/>
      <c r="AB15" s="20"/>
      <c r="AC15" s="20"/>
      <c r="AD15" s="20"/>
      <c r="AE15" s="20"/>
      <c r="AF15" s="20"/>
      <c r="AG15" s="20"/>
      <c r="AH15" s="20"/>
      <c r="AI15" s="20"/>
      <c r="AJ15" s="20"/>
      <c r="AK15" s="20"/>
      <c r="AL15" s="20"/>
    </row>
    <row r="16" spans="2:39" ht="14.4" x14ac:dyDescent="0.3">
      <c r="B16" s="18" t="s">
        <v>27</v>
      </c>
      <c r="C16" s="19">
        <f>VLOOKUP(C$5,'Appendix A-1.1'!$B$6:$F$40,5,FALSE)*HLOOKUP($B16,'Appendix A-1.1'!$G$5:$AN$20,C$4,FALSE)</f>
        <v>3300.7853260648285</v>
      </c>
      <c r="D16" s="19">
        <f>VLOOKUP(D$5,'Appendix A-1.1'!$B$6:$F$40,5,FALSE)*HLOOKUP($B16,'Appendix A-1.1'!$G$5:$AN$20,D$4,FALSE)</f>
        <v>137202.64338676137</v>
      </c>
      <c r="E16" s="19">
        <f>VLOOKUP(E$5,'Appendix A-1.1'!$B$6:$F$40,5,FALSE)*HLOOKUP($B16,'Appendix A-1.1'!$G$5:$AN$20,E$4,FALSE)</f>
        <v>10122.408333265474</v>
      </c>
      <c r="F16" s="19">
        <f>VLOOKUP(F$5,'Appendix A-1.1'!$B$6:$F$40,5,FALSE)*HLOOKUP($B16,'Appendix A-1.1'!$G$5:$AN$20,F$4,FALSE)</f>
        <v>191445.54891176007</v>
      </c>
      <c r="G16" s="19">
        <f>VLOOKUP(G$5,'Appendix A-1.1'!$B$6:$F$40,5,FALSE)*HLOOKUP($B16,'Appendix A-1.1'!$G$5:$AN$20,G$4,FALSE)</f>
        <v>138886.04390305444</v>
      </c>
      <c r="H16" s="19">
        <f>VLOOKUP(H$5,'Appendix A-1.1'!$B$6:$F$40,5,FALSE)*HLOOKUP($B16,'Appendix A-1.1'!$G$5:$AN$20,H$4,FALSE)</f>
        <v>43673.790910939104</v>
      </c>
      <c r="I16" s="19">
        <f>VLOOKUP(I$5,'Appendix A-1.1'!$B$6:$F$40,5,FALSE)*HLOOKUP($B16,'Appendix A-1.1'!$G$5:$AN$20,I$4,FALSE)</f>
        <v>572.13612318457024</v>
      </c>
      <c r="J16" s="19">
        <f>VLOOKUP(J$5,'Appendix A-1.1'!$B$6:$F$40,5,FALSE)*HLOOKUP($B16,'Appendix A-1.1'!$G$5:$AN$20,J$4,FALSE)</f>
        <v>47225.435921784861</v>
      </c>
      <c r="K16" s="19">
        <f>VLOOKUP(K$5,'Appendix A-1.1'!$B$6:$F$40,5,FALSE)*HLOOKUP($B16,'Appendix A-1.1'!$G$5:$AN$20,K$4,FALSE)</f>
        <v>25526.073188234674</v>
      </c>
      <c r="L16" s="19">
        <f>VLOOKUP(L$5,'Appendix A-1.1'!$B$6:$F$40,5,FALSE)*HLOOKUP($B16,'Appendix A-1.1'!$G$5:$AN$20,L$4,FALSE)</f>
        <v>11439.426079412442</v>
      </c>
      <c r="M16" s="19">
        <f>VLOOKUP(M$5,'Appendix A-1.1'!$B$6:$F$40,5,FALSE)*HLOOKUP($B16,'Appendix A-1.1'!$G$5:$AN$20,M$4,FALSE)</f>
        <v>8312.9706300819525</v>
      </c>
      <c r="N16" s="19">
        <f>VLOOKUP(N$5,'Appendix A-1.1'!$B$6:$F$40,5,FALSE)*HLOOKUP($B16,'Appendix A-1.1'!$G$5:$AN$20,N$4,FALSE)</f>
        <v>12079.910464082061</v>
      </c>
      <c r="O16" s="19">
        <f>VLOOKUP(O$5,'Appendix A-1.1'!$B$6:$F$40,5,FALSE)*HLOOKUP($B16,'Appendix A-1.1'!$G$5:$AN$20,O$4,FALSE)</f>
        <v>8909.3257154656349</v>
      </c>
      <c r="P16" s="19">
        <f>VLOOKUP(P$5,'Appendix A-1.1'!$B$6:$F$40,5,FALSE)*HLOOKUP($B16,'Appendix A-1.1'!$G$5:$AN$20,P$4,FALSE)</f>
        <v>8802.0942028395439</v>
      </c>
      <c r="Q16" s="19">
        <f>VLOOKUP(Q$5,'Appendix A-1.1'!$B$6:$F$40,5,FALSE)*HLOOKUP($B16,'Appendix A-1.1'!$G$5:$AN$20,Q$4,FALSE)</f>
        <v>1128.7519537659837</v>
      </c>
      <c r="R16" s="19">
        <f t="shared" si="0"/>
        <v>648627.34505069698</v>
      </c>
    </row>
    <row r="17" spans="2:18" ht="14.4" x14ac:dyDescent="0.3">
      <c r="B17" s="18" t="s">
        <v>4</v>
      </c>
      <c r="C17" s="19">
        <f>VLOOKUP(C$5,'Appendix A-1.1'!$B$6:$F$40,5,FALSE)*HLOOKUP($B17,'Appendix A-1.1'!$G$5:$AN$20,C$4,FALSE)</f>
        <v>9346.9325575828007</v>
      </c>
      <c r="D17" s="19">
        <f>VLOOKUP(D$5,'Appendix A-1.1'!$B$6:$F$40,5,FALSE)*HLOOKUP($B17,'Appendix A-1.1'!$G$5:$AN$20,D$4,FALSE)</f>
        <v>388520.8299768584</v>
      </c>
      <c r="E17" s="19">
        <f>VLOOKUP(E$5,'Appendix A-1.1'!$B$6:$F$40,5,FALSE)*HLOOKUP($B17,'Appendix A-1.1'!$G$5:$AN$20,E$4,FALSE)</f>
        <v>28663.926509920588</v>
      </c>
      <c r="F17" s="19">
        <f>VLOOKUP(F$5,'Appendix A-1.1'!$B$6:$F$40,5,FALSE)*HLOOKUP($B17,'Appendix A-1.1'!$G$5:$AN$20,F$4,FALSE)</f>
        <v>542122.08833980234</v>
      </c>
      <c r="G17" s="19">
        <f>VLOOKUP(G$5,'Appendix A-1.1'!$B$6:$F$40,5,FALSE)*HLOOKUP($B17,'Appendix A-1.1'!$G$5:$AN$20,G$4,FALSE)</f>
        <v>393287.76558122563</v>
      </c>
      <c r="H17" s="19">
        <f>VLOOKUP(H$5,'Appendix A-1.1'!$B$6:$F$40,5,FALSE)*HLOOKUP($B17,'Appendix A-1.1'!$G$5:$AN$20,H$4,FALSE)</f>
        <v>123672.38031356389</v>
      </c>
      <c r="I17" s="19">
        <f>VLOOKUP(I$5,'Appendix A-1.1'!$B$6:$F$40,5,FALSE)*HLOOKUP($B17,'Appendix A-1.1'!$G$5:$AN$20,I$4,FALSE)</f>
        <v>1620.1349766476853</v>
      </c>
      <c r="J17" s="19">
        <f>VLOOKUP(J$5,'Appendix A-1.1'!$B$6:$F$40,5,FALSE)*HLOOKUP($B17,'Appendix A-1.1'!$G$5:$AN$20,J$4,FALSE)</f>
        <v>133729.67974552297</v>
      </c>
      <c r="K17" s="19">
        <f>VLOOKUP(K$5,'Appendix A-1.1'!$B$6:$F$40,5,FALSE)*HLOOKUP($B17,'Appendix A-1.1'!$G$5:$AN$20,K$4,FALSE)</f>
        <v>72282.945111973648</v>
      </c>
      <c r="L17" s="19">
        <f>VLOOKUP(L$5,'Appendix A-1.1'!$B$6:$F$40,5,FALSE)*HLOOKUP($B17,'Appendix A-1.1'!$G$5:$AN$20,L$4,FALSE)</f>
        <v>32393.365062972869</v>
      </c>
      <c r="M17" s="19">
        <f>VLOOKUP(M$5,'Appendix A-1.1'!$B$6:$F$40,5,FALSE)*HLOOKUP($B17,'Appendix A-1.1'!$G$5:$AN$20,M$4,FALSE)</f>
        <v>23540.087632774619</v>
      </c>
      <c r="N17" s="19">
        <f>VLOOKUP(N$5,'Appendix A-1.1'!$B$6:$F$40,5,FALSE)*HLOOKUP($B17,'Appendix A-1.1'!$G$5:$AN$20,N$4,FALSE)</f>
        <v>34207.043856446231</v>
      </c>
      <c r="O17" s="19">
        <f>VLOOKUP(O$5,'Appendix A-1.1'!$B$6:$F$40,5,FALSE)*HLOOKUP($B17,'Appendix A-1.1'!$G$5:$AN$20,O$4,FALSE)</f>
        <v>25228.804169241474</v>
      </c>
      <c r="P17" s="19">
        <f>VLOOKUP(P$5,'Appendix A-1.1'!$B$6:$F$40,5,FALSE)*HLOOKUP($B17,'Appendix A-1.1'!$G$5:$AN$20,P$4,FALSE)</f>
        <v>24925.153486887466</v>
      </c>
      <c r="Q17" s="19">
        <f>VLOOKUP(Q$5,'Appendix A-1.1'!$B$6:$F$40,5,FALSE)*HLOOKUP($B17,'Appendix A-1.1'!$G$5:$AN$20,Q$4,FALSE)</f>
        <v>3196.3206764096162</v>
      </c>
      <c r="R17" s="19">
        <f t="shared" si="0"/>
        <v>1836737.4579978304</v>
      </c>
    </row>
    <row r="18" spans="2:18" ht="14.4" x14ac:dyDescent="0.3">
      <c r="B18" s="18" t="s">
        <v>46</v>
      </c>
      <c r="C18" s="19">
        <f>VLOOKUP(C$5,'Appendix A-1.1'!$B$6:$F$40,5,FALSE)*HLOOKUP($B18,'Appendix A-1.1'!$G$5:$AN$20,C$4,FALSE)</f>
        <v>571.26114430540702</v>
      </c>
      <c r="D18" s="19">
        <f>VLOOKUP(D$5,'Appendix A-1.1'!$B$6:$F$40,5,FALSE)*HLOOKUP($B18,'Appendix A-1.1'!$G$5:$AN$20,D$4,FALSE)</f>
        <v>23745.421564961416</v>
      </c>
      <c r="E18" s="19">
        <f>VLOOKUP(E$5,'Appendix A-1.1'!$B$6:$F$40,5,FALSE)*HLOOKUP($B18,'Appendix A-1.1'!$G$5:$AN$20,E$4,FALSE)</f>
        <v>1751.8675092032481</v>
      </c>
      <c r="F18" s="19">
        <f>VLOOKUP(F$5,'Appendix A-1.1'!$B$6:$F$40,5,FALSE)*HLOOKUP($B18,'Appendix A-1.1'!$G$5:$AN$20,F$4,FALSE)</f>
        <v>33133.146369713606</v>
      </c>
      <c r="G18" s="19">
        <f>VLOOKUP(G$5,'Appendix A-1.1'!$B$6:$F$40,5,FALSE)*HLOOKUP($B18,'Appendix A-1.1'!$G$5:$AN$20,G$4,FALSE)</f>
        <v>24036.764748557176</v>
      </c>
      <c r="H18" s="19">
        <f>VLOOKUP(H$5,'Appendix A-1.1'!$B$6:$F$40,5,FALSE)*HLOOKUP($B18,'Appendix A-1.1'!$G$5:$AN$20,H$4,FALSE)</f>
        <v>7558.5466206862748</v>
      </c>
      <c r="I18" s="19">
        <f>VLOOKUP(I$5,'Appendix A-1.1'!$B$6:$F$40,5,FALSE)*HLOOKUP($B18,'Appendix A-1.1'!$G$5:$AN$20,I$4,FALSE)</f>
        <v>99.018598346270551</v>
      </c>
      <c r="J18" s="19">
        <f>VLOOKUP(J$5,'Appendix A-1.1'!$B$6:$F$40,5,FALSE)*HLOOKUP($B18,'Appendix A-1.1'!$G$5:$AN$20,J$4,FALSE)</f>
        <v>8173.2236119588933</v>
      </c>
      <c r="K18" s="19">
        <f>VLOOKUP(K$5,'Appendix A-1.1'!$B$6:$F$40,5,FALSE)*HLOOKUP($B18,'Appendix A-1.1'!$G$5:$AN$20,K$4,FALSE)</f>
        <v>4417.7528492951478</v>
      </c>
      <c r="L18" s="19">
        <f>VLOOKUP(L$5,'Appendix A-1.1'!$B$6:$F$40,5,FALSE)*HLOOKUP($B18,'Appendix A-1.1'!$G$5:$AN$20,L$4,FALSE)</f>
        <v>1979.8014674626313</v>
      </c>
      <c r="M18" s="19">
        <f>VLOOKUP(M$5,'Appendix A-1.1'!$B$6:$F$40,5,FALSE)*HLOOKUP($B18,'Appendix A-1.1'!$G$5:$AN$20,M$4,FALSE)</f>
        <v>1438.711290073333</v>
      </c>
      <c r="N18" s="19">
        <f>VLOOKUP(N$5,'Appendix A-1.1'!$B$6:$F$40,5,FALSE)*HLOOKUP($B18,'Appendix A-1.1'!$G$5:$AN$20,N$4,FALSE)</f>
        <v>2090.6489799036522</v>
      </c>
      <c r="O18" s="19">
        <f>VLOOKUP(O$5,'Appendix A-1.1'!$B$6:$F$40,5,FALSE)*HLOOKUP($B18,'Appendix A-1.1'!$G$5:$AN$20,O$4,FALSE)</f>
        <v>1541.9214218557536</v>
      </c>
      <c r="P18" s="19">
        <f>VLOOKUP(P$5,'Appendix A-1.1'!$B$6:$F$40,5,FALSE)*HLOOKUP($B18,'Appendix A-1.1'!$G$5:$AN$20,P$4,FALSE)</f>
        <v>1523.3630514810854</v>
      </c>
      <c r="Q18" s="19">
        <f>VLOOKUP(Q$5,'Appendix A-1.1'!$B$6:$F$40,5,FALSE)*HLOOKUP($B18,'Appendix A-1.1'!$G$5:$AN$20,Q$4,FALSE)</f>
        <v>195.35112679201706</v>
      </c>
      <c r="R18" s="19">
        <f t="shared" si="0"/>
        <v>112256.80035459592</v>
      </c>
    </row>
    <row r="19" spans="2:18" ht="14.4" x14ac:dyDescent="0.3">
      <c r="B19" s="18" t="s">
        <v>47</v>
      </c>
      <c r="C19" s="19">
        <f>VLOOKUP(C$5,'Appendix A-1.1'!$B$6:$F$40,5,FALSE)*HLOOKUP($B19,'Appendix A-1.1'!$G$5:$AN$20,C$4,FALSE)</f>
        <v>306.95372301096683</v>
      </c>
      <c r="D19" s="19">
        <f>VLOOKUP(D$5,'Appendix A-1.1'!$B$6:$F$40,5,FALSE)*HLOOKUP($B19,'Appendix A-1.1'!$G$5:$AN$20,D$4,FALSE)</f>
        <v>12759.043086489188</v>
      </c>
      <c r="E19" s="19">
        <f>VLOOKUP(E$5,'Appendix A-1.1'!$B$6:$F$40,5,FALSE)*HLOOKUP($B19,'Appendix A-1.1'!$G$5:$AN$20,E$4,FALSE)</f>
        <v>941.32475056696489</v>
      </c>
      <c r="F19" s="19">
        <f>VLOOKUP(F$5,'Appendix A-1.1'!$B$6:$F$40,5,FALSE)*HLOOKUP($B19,'Appendix A-1.1'!$G$5:$AN$20,F$4,FALSE)</f>
        <v>17803.315934636074</v>
      </c>
      <c r="G19" s="19">
        <f>VLOOKUP(G$5,'Appendix A-1.1'!$B$6:$F$40,5,FALSE)*HLOOKUP($B19,'Appendix A-1.1'!$G$5:$AN$20,G$4,FALSE)</f>
        <v>12915.58948522478</v>
      </c>
      <c r="H19" s="19">
        <f>VLOOKUP(H$5,'Appendix A-1.1'!$B$6:$F$40,5,FALSE)*HLOOKUP($B19,'Appendix A-1.1'!$G$5:$AN$20,H$4,FALSE)</f>
        <v>4061.4070270657721</v>
      </c>
      <c r="I19" s="19">
        <f>VLOOKUP(I$5,'Appendix A-1.1'!$B$6:$F$40,5,FALSE)*HLOOKUP($B19,'Appendix A-1.1'!$G$5:$AN$20,I$4,FALSE)</f>
        <v>53.20531198856758</v>
      </c>
      <c r="J19" s="19">
        <f>VLOOKUP(J$5,'Appendix A-1.1'!$B$6:$F$40,5,FALSE)*HLOOKUP($B19,'Appendix A-1.1'!$G$5:$AN$20,J$4,FALSE)</f>
        <v>4391.6892330255723</v>
      </c>
      <c r="K19" s="19">
        <f>VLOOKUP(K$5,'Appendix A-1.1'!$B$6:$F$40,5,FALSE)*HLOOKUP($B19,'Appendix A-1.1'!$G$5:$AN$20,K$4,FALSE)</f>
        <v>2373.7754579514767</v>
      </c>
      <c r="L19" s="19">
        <f>VLOOKUP(L$5,'Appendix A-1.1'!$B$6:$F$40,5,FALSE)*HLOOKUP($B19,'Appendix A-1.1'!$G$5:$AN$20,L$4,FALSE)</f>
        <v>1063.7996953199713</v>
      </c>
      <c r="M19" s="19">
        <f>VLOOKUP(M$5,'Appendix A-1.1'!$B$6:$F$40,5,FALSE)*HLOOKUP($B19,'Appendix A-1.1'!$G$5:$AN$20,M$4,FALSE)</f>
        <v>773.05763087192111</v>
      </c>
      <c r="N19" s="19">
        <f>VLOOKUP(N$5,'Appendix A-1.1'!$B$6:$F$40,5,FALSE)*HLOOKUP($B19,'Appendix A-1.1'!$G$5:$AN$20,N$4,FALSE)</f>
        <v>1123.3609957330193</v>
      </c>
      <c r="O19" s="19">
        <f>VLOOKUP(O$5,'Appendix A-1.1'!$B$6:$F$40,5,FALSE)*HLOOKUP($B19,'Appendix A-1.1'!$G$5:$AN$20,O$4,FALSE)</f>
        <v>828.51516464412771</v>
      </c>
      <c r="P19" s="19">
        <f>VLOOKUP(P$5,'Appendix A-1.1'!$B$6:$F$40,5,FALSE)*HLOOKUP($B19,'Appendix A-1.1'!$G$5:$AN$20,P$4,FALSE)</f>
        <v>818.54326136257816</v>
      </c>
      <c r="Q19" s="19">
        <f>VLOOKUP(Q$5,'Appendix A-1.1'!$B$6:$F$40,5,FALSE)*HLOOKUP($B19,'Appendix A-1.1'!$G$5:$AN$20,Q$4,FALSE)</f>
        <v>104.9673275715376</v>
      </c>
      <c r="R19" s="19">
        <f t="shared" si="0"/>
        <v>60318.548085462528</v>
      </c>
    </row>
    <row r="20" spans="2:18" ht="14.4" x14ac:dyDescent="0.3">
      <c r="B20" s="18" t="s">
        <v>31</v>
      </c>
      <c r="C20" s="19">
        <f>VLOOKUP(C$5,'Appendix A-1.1'!$B$6:$F$40,5,FALSE)*HLOOKUP($B20,'Appendix A-1.1'!$G$5:$AN$20,C$4,FALSE)</f>
        <v>2537.6835228701243</v>
      </c>
      <c r="D20" s="19">
        <f>VLOOKUP(D$5,'Appendix A-1.1'!$B$6:$F$40,5,FALSE)*HLOOKUP($B20,'Appendix A-1.1'!$G$5:$AN$20,D$4,FALSE)</f>
        <v>105483.04510063483</v>
      </c>
      <c r="E20" s="19">
        <f>VLOOKUP(E$5,'Appendix A-1.1'!$B$6:$F$40,5,FALSE)*HLOOKUP($B20,'Appendix A-1.1'!$G$5:$AN$20,E$4,FALSE)</f>
        <v>7782.2294701350474</v>
      </c>
      <c r="F20" s="19">
        <f>VLOOKUP(F$5,'Appendix A-1.1'!$B$6:$F$40,5,FALSE)*HLOOKUP($B20,'Appendix A-1.1'!$G$5:$AN$20,F$4,FALSE)</f>
        <v>147185.64432646721</v>
      </c>
      <c r="G20" s="19">
        <f>VLOOKUP(G$5,'Appendix A-1.1'!$B$6:$F$40,5,FALSE)*HLOOKUP($B20,'Appendix A-1.1'!$G$5:$AN$20,G$4,FALSE)</f>
        <v>106777.26369729859</v>
      </c>
      <c r="H20" s="19">
        <f>VLOOKUP(H$5,'Appendix A-1.1'!$B$6:$F$40,5,FALSE)*HLOOKUP($B20,'Appendix A-1.1'!$G$5:$AN$20,H$4,FALSE)</f>
        <v>33576.936585602234</v>
      </c>
      <c r="I20" s="19">
        <f>VLOOKUP(I$5,'Appendix A-1.1'!$B$6:$F$40,5,FALSE)*HLOOKUP($B20,'Appendix A-1.1'!$G$5:$AN$20,I$4,FALSE)</f>
        <v>439.86514396415487</v>
      </c>
      <c r="J20" s="19">
        <f>VLOOKUP(J$5,'Appendix A-1.1'!$B$6:$F$40,5,FALSE)*HLOOKUP($B20,'Appendix A-1.1'!$G$5:$AN$20,J$4,FALSE)</f>
        <v>36307.484056210487</v>
      </c>
      <c r="K20" s="19">
        <f>VLOOKUP(K$5,'Appendix A-1.1'!$B$6:$F$40,5,FALSE)*HLOOKUP($B20,'Appendix A-1.1'!$G$5:$AN$20,K$4,FALSE)</f>
        <v>19624.752576862295</v>
      </c>
      <c r="L20" s="19">
        <f>VLOOKUP(L$5,'Appendix A-1.1'!$B$6:$F$40,5,FALSE)*HLOOKUP($B20,'Appendix A-1.1'!$G$5:$AN$20,L$4,FALSE)</f>
        <v>8794.768579338257</v>
      </c>
      <c r="M20" s="19">
        <f>VLOOKUP(M$5,'Appendix A-1.1'!$B$6:$F$40,5,FALSE)*HLOOKUP($B20,'Appendix A-1.1'!$G$5:$AN$20,M$4,FALSE)</f>
        <v>6391.1119658340122</v>
      </c>
      <c r="N20" s="19">
        <f>VLOOKUP(N$5,'Appendix A-1.1'!$B$6:$F$40,5,FALSE)*HLOOKUP($B20,'Appendix A-1.1'!$G$5:$AN$20,N$4,FALSE)</f>
        <v>9287.1806901159762</v>
      </c>
      <c r="O20" s="19">
        <f>VLOOKUP(O$5,'Appendix A-1.1'!$B$6:$F$40,5,FALSE)*HLOOKUP($B20,'Appendix A-1.1'!$G$5:$AN$20,O$4,FALSE)</f>
        <v>6849.5969396999717</v>
      </c>
      <c r="P20" s="19">
        <f>VLOOKUP(P$5,'Appendix A-1.1'!$B$6:$F$40,5,FALSE)*HLOOKUP($B20,'Appendix A-1.1'!$G$5:$AN$20,P$4,FALSE)</f>
        <v>6767.1560609869975</v>
      </c>
      <c r="Q20" s="19">
        <f>VLOOKUP(Q$5,'Appendix A-1.1'!$B$6:$F$40,5,FALSE)*HLOOKUP($B20,'Appendix A-1.1'!$G$5:$AN$20,Q$4,FALSE)</f>
        <v>867.79810000377438</v>
      </c>
      <c r="R20" s="19">
        <f t="shared" si="0"/>
        <v>498672.51681602397</v>
      </c>
    </row>
    <row r="21" spans="2:18" ht="14.4" x14ac:dyDescent="0.3">
      <c r="B21" s="18" t="s">
        <v>30</v>
      </c>
      <c r="C21" s="19">
        <f>VLOOKUP(C$5,'Appendix A-1.1'!$B$6:$F$40,5,FALSE)*HLOOKUP($B21,'Appendix A-1.1'!$G$5:$AN$20,C$4,FALSE)</f>
        <v>1184.8377727806944</v>
      </c>
      <c r="D21" s="19">
        <f>VLOOKUP(D$5,'Appendix A-1.1'!$B$6:$F$40,5,FALSE)*HLOOKUP($B21,'Appendix A-1.1'!$G$5:$AN$20,D$4,FALSE)</f>
        <v>49249.756755250863</v>
      </c>
      <c r="E21" s="19">
        <f>VLOOKUP(E$5,'Appendix A-1.1'!$B$6:$F$40,5,FALSE)*HLOOKUP($B21,'Appendix A-1.1'!$G$5:$AN$20,E$4,FALSE)</f>
        <v>3633.5025031941295</v>
      </c>
      <c r="F21" s="19">
        <f>VLOOKUP(F$5,'Appendix A-1.1'!$B$6:$F$40,5,FALSE)*HLOOKUP($B21,'Appendix A-1.1'!$G$5:$AN$20,F$4,FALSE)</f>
        <v>68720.590821280275</v>
      </c>
      <c r="G21" s="19">
        <f>VLOOKUP(G$5,'Appendix A-1.1'!$B$6:$F$40,5,FALSE)*HLOOKUP($B21,'Appendix A-1.1'!$G$5:$AN$20,G$4,FALSE)</f>
        <v>49854.024019369019</v>
      </c>
      <c r="H21" s="19">
        <f>VLOOKUP(H$5,'Appendix A-1.1'!$B$6:$F$40,5,FALSE)*HLOOKUP($B21,'Appendix A-1.1'!$G$5:$AN$20,H$4,FALSE)</f>
        <v>15676.983517585628</v>
      </c>
      <c r="I21" s="19">
        <f>VLOOKUP(I$5,'Appendix A-1.1'!$B$6:$F$40,5,FALSE)*HLOOKUP($B21,'Appendix A-1.1'!$G$5:$AN$20,I$4,FALSE)</f>
        <v>205.37188061532038</v>
      </c>
      <c r="J21" s="19">
        <f>VLOOKUP(J$5,'Appendix A-1.1'!$B$6:$F$40,5,FALSE)*HLOOKUP($B21,'Appendix A-1.1'!$G$5:$AN$20,J$4,FALSE)</f>
        <v>16951.868961097654</v>
      </c>
      <c r="K21" s="19">
        <f>VLOOKUP(K$5,'Appendix A-1.1'!$B$6:$F$40,5,FALSE)*HLOOKUP($B21,'Appendix A-1.1'!$G$5:$AN$20,K$4,FALSE)</f>
        <v>9162.7454428373694</v>
      </c>
      <c r="L21" s="19">
        <f>VLOOKUP(L$5,'Appendix A-1.1'!$B$6:$F$40,5,FALSE)*HLOOKUP($B21,'Appendix A-1.1'!$G$5:$AN$20,L$4,FALSE)</f>
        <v>4106.2543543173242</v>
      </c>
      <c r="M21" s="19">
        <f>VLOOKUP(M$5,'Appendix A-1.1'!$B$6:$F$40,5,FALSE)*HLOOKUP($B21,'Appendix A-1.1'!$G$5:$AN$20,M$4,FALSE)</f>
        <v>2983.9933935601175</v>
      </c>
      <c r="N21" s="19">
        <f>VLOOKUP(N$5,'Appendix A-1.1'!$B$6:$F$40,5,FALSE)*HLOOKUP($B21,'Appendix A-1.1'!$G$5:$AN$20,N$4,FALSE)</f>
        <v>4336.1602757476894</v>
      </c>
      <c r="O21" s="19">
        <f>VLOOKUP(O$5,'Appendix A-1.1'!$B$6:$F$40,5,FALSE)*HLOOKUP($B21,'Appendix A-1.1'!$G$5:$AN$20,O$4,FALSE)</f>
        <v>3198.0588238602541</v>
      </c>
      <c r="P21" s="19">
        <f>VLOOKUP(P$5,'Appendix A-1.1'!$B$6:$F$40,5,FALSE)*HLOOKUP($B21,'Appendix A-1.1'!$G$5:$AN$20,P$4,FALSE)</f>
        <v>3159.5673940818519</v>
      </c>
      <c r="Q21" s="19">
        <f>VLOOKUP(Q$5,'Appendix A-1.1'!$B$6:$F$40,5,FALSE)*HLOOKUP($B21,'Appendix A-1.1'!$G$5:$AN$20,Q$4,FALSE)</f>
        <v>405.17265402302587</v>
      </c>
      <c r="R21" s="19">
        <f t="shared" si="0"/>
        <v>232828.88856960117</v>
      </c>
    </row>
    <row r="22" spans="2:18" ht="14.4" x14ac:dyDescent="0.3">
      <c r="B22" s="18" t="s">
        <v>34</v>
      </c>
      <c r="C22" s="19">
        <f>VLOOKUP(C$5,'Appendix A-1.1'!$B$6:$F$40,5,FALSE)*HLOOKUP($B22,'Appendix A-1.1'!$G$5:$AN$20,C$4,FALSE)</f>
        <v>11743.721899627357</v>
      </c>
      <c r="D22" s="19">
        <f>VLOOKUP(D$5,'Appendix A-1.1'!$B$6:$F$40,5,FALSE)*HLOOKUP($B22,'Appendix A-1.1'!$G$5:$AN$20,D$4,FALSE)</f>
        <v>488147.37362784374</v>
      </c>
      <c r="E22" s="19">
        <f>VLOOKUP(E$5,'Appendix A-1.1'!$B$6:$F$40,5,FALSE)*HLOOKUP($B22,'Appendix A-1.1'!$G$5:$AN$20,E$4,FALSE)</f>
        <v>36014.080492190558</v>
      </c>
      <c r="F22" s="19">
        <f>VLOOKUP(F$5,'Appendix A-1.1'!$B$6:$F$40,5,FALSE)*HLOOKUP($B22,'Appendix A-1.1'!$G$5:$AN$20,F$4,FALSE)</f>
        <v>681135.87017838669</v>
      </c>
      <c r="G22" s="19">
        <f>VLOOKUP(G$5,'Appendix A-1.1'!$B$6:$F$40,5,FALSE)*HLOOKUP($B22,'Appendix A-1.1'!$G$5:$AN$20,G$4,FALSE)</f>
        <v>494136.67179665371</v>
      </c>
      <c r="H22" s="19">
        <f>VLOOKUP(H$5,'Appendix A-1.1'!$B$6:$F$40,5,FALSE)*HLOOKUP($B22,'Appendix A-1.1'!$G$5:$AN$20,H$4,FALSE)</f>
        <v>155385.09902793608</v>
      </c>
      <c r="I22" s="19">
        <f>VLOOKUP(I$5,'Appendix A-1.1'!$B$6:$F$40,5,FALSE)*HLOOKUP($B22,'Appendix A-1.1'!$G$5:$AN$20,I$4,FALSE)</f>
        <v>2035.578462602075</v>
      </c>
      <c r="J22" s="19">
        <f>VLOOKUP(J$5,'Appendix A-1.1'!$B$6:$F$40,5,FALSE)*HLOOKUP($B22,'Appendix A-1.1'!$G$5:$AN$20,J$4,FALSE)</f>
        <v>168021.34379193513</v>
      </c>
      <c r="K22" s="19">
        <f>VLOOKUP(K$5,'Appendix A-1.1'!$B$6:$F$40,5,FALSE)*HLOOKUP($B22,'Appendix A-1.1'!$G$5:$AN$20,K$4,FALSE)</f>
        <v>90818.116023784882</v>
      </c>
      <c r="L22" s="19">
        <f>VLOOKUP(L$5,'Appendix A-1.1'!$B$6:$F$40,5,FALSE)*HLOOKUP($B22,'Appendix A-1.1'!$G$5:$AN$20,L$4,FALSE)</f>
        <v>40699.841188437742</v>
      </c>
      <c r="M22" s="19">
        <f>VLOOKUP(M$5,'Appendix A-1.1'!$B$6:$F$40,5,FALSE)*HLOOKUP($B22,'Appendix A-1.1'!$G$5:$AN$20,M$4,FALSE)</f>
        <v>29576.360046365236</v>
      </c>
      <c r="N22" s="19">
        <f>VLOOKUP(N$5,'Appendix A-1.1'!$B$6:$F$40,5,FALSE)*HLOOKUP($B22,'Appendix A-1.1'!$G$5:$AN$20,N$4,FALSE)</f>
        <v>42978.592985841431</v>
      </c>
      <c r="O22" s="19">
        <f>VLOOKUP(O$5,'Appendix A-1.1'!$B$6:$F$40,5,FALSE)*HLOOKUP($B22,'Appendix A-1.1'!$G$5:$AN$20,O$4,FALSE)</f>
        <v>31698.106111118843</v>
      </c>
      <c r="P22" s="19">
        <f>VLOOKUP(P$5,'Appendix A-1.1'!$B$6:$F$40,5,FALSE)*HLOOKUP($B22,'Appendix A-1.1'!$G$5:$AN$20,P$4,FALSE)</f>
        <v>31316.591732339617</v>
      </c>
      <c r="Q22" s="19">
        <f>VLOOKUP(Q$5,'Appendix A-1.1'!$B$6:$F$40,5,FALSE)*HLOOKUP($B22,'Appendix A-1.1'!$G$5:$AN$20,Q$4,FALSE)</f>
        <v>4015.9379448321019</v>
      </c>
      <c r="R22" s="19">
        <f t="shared" si="0"/>
        <v>2307723.2853098954</v>
      </c>
    </row>
    <row r="23" spans="2:18" ht="14.4" x14ac:dyDescent="0.3">
      <c r="B23" s="18" t="s">
        <v>33</v>
      </c>
      <c r="C23" s="19">
        <f>VLOOKUP(C$5,'Appendix A-1.1'!$B$6:$F$40,5,FALSE)*HLOOKUP($B23,'Appendix A-1.1'!$G$5:$AN$20,C$4,FALSE)</f>
        <v>3923.2049110751368</v>
      </c>
      <c r="D23" s="19">
        <f>VLOOKUP(D$5,'Appendix A-1.1'!$B$6:$F$40,5,FALSE)*HLOOKUP($B23,'Appendix A-1.1'!$G$5:$AN$20,D$4,FALSE)</f>
        <v>163074.55080368984</v>
      </c>
      <c r="E23" s="19">
        <f>VLOOKUP(E$5,'Appendix A-1.1'!$B$6:$F$40,5,FALSE)*HLOOKUP($B23,'Appendix A-1.1'!$G$5:$AN$20,E$4,FALSE)</f>
        <v>12031.161727297085</v>
      </c>
      <c r="F23" s="19">
        <f>VLOOKUP(F$5,'Appendix A-1.1'!$B$6:$F$40,5,FALSE)*HLOOKUP($B23,'Appendix A-1.1'!$G$5:$AN$20,F$4,FALSE)</f>
        <v>227545.88484235792</v>
      </c>
      <c r="G23" s="19">
        <f>VLOOKUP(G$5,'Appendix A-1.1'!$B$6:$F$40,5,FALSE)*HLOOKUP($B23,'Appendix A-1.1'!$G$5:$AN$20,G$4,FALSE)</f>
        <v>165075.38530833815</v>
      </c>
      <c r="H23" s="19">
        <f>VLOOKUP(H$5,'Appendix A-1.1'!$B$6:$F$40,5,FALSE)*HLOOKUP($B23,'Appendix A-1.1'!$G$5:$AN$20,H$4,FALSE)</f>
        <v>51909.231913405492</v>
      </c>
      <c r="I23" s="19">
        <f>VLOOKUP(I$5,'Appendix A-1.1'!$B$6:$F$40,5,FALSE)*HLOOKUP($B23,'Appendix A-1.1'!$G$5:$AN$20,I$4,FALSE)</f>
        <v>680.02218458635696</v>
      </c>
      <c r="J23" s="19">
        <f>VLOOKUP(J$5,'Appendix A-1.1'!$B$6:$F$40,5,FALSE)*HLOOKUP($B23,'Appendix A-1.1'!$G$5:$AN$20,J$4,FALSE)</f>
        <v>56130.600397722337</v>
      </c>
      <c r="K23" s="19">
        <f>VLOOKUP(K$5,'Appendix A-1.1'!$B$6:$F$40,5,FALSE)*HLOOKUP($B23,'Appendix A-1.1'!$G$5:$AN$20,K$4,FALSE)</f>
        <v>30339.451312314392</v>
      </c>
      <c r="L23" s="19">
        <f>VLOOKUP(L$5,'Appendix A-1.1'!$B$6:$F$40,5,FALSE)*HLOOKUP($B23,'Appendix A-1.1'!$G$5:$AN$20,L$4,FALSE)</f>
        <v>13596.525717755947</v>
      </c>
      <c r="M23" s="19">
        <f>VLOOKUP(M$5,'Appendix A-1.1'!$B$6:$F$40,5,FALSE)*HLOOKUP($B23,'Appendix A-1.1'!$G$5:$AN$20,M$4,FALSE)</f>
        <v>9880.5235663242729</v>
      </c>
      <c r="N23" s="19">
        <f>VLOOKUP(N$5,'Appendix A-1.1'!$B$6:$F$40,5,FALSE)*HLOOKUP($B23,'Appendix A-1.1'!$G$5:$AN$20,N$4,FALSE)</f>
        <v>14357.784398700966</v>
      </c>
      <c r="O23" s="19">
        <f>VLOOKUP(O$5,'Appendix A-1.1'!$B$6:$F$40,5,FALSE)*HLOOKUP($B23,'Appendix A-1.1'!$G$5:$AN$20,O$4,FALSE)</f>
        <v>10589.331613078159</v>
      </c>
      <c r="P23" s="19">
        <f>VLOOKUP(P$5,'Appendix A-1.1'!$B$6:$F$40,5,FALSE)*HLOOKUP($B23,'Appendix A-1.1'!$G$5:$AN$20,P$4,FALSE)</f>
        <v>10461.879762867031</v>
      </c>
      <c r="Q23" s="19">
        <f>VLOOKUP(Q$5,'Appendix A-1.1'!$B$6:$F$40,5,FALSE)*HLOOKUP($B23,'Appendix A-1.1'!$G$5:$AN$20,Q$4,FALSE)</f>
        <v>1341.5974596808387</v>
      </c>
      <c r="R23" s="19">
        <f t="shared" si="0"/>
        <v>770937.13591919374</v>
      </c>
    </row>
    <row r="24" spans="2:18" ht="14.4" x14ac:dyDescent="0.3">
      <c r="B24" s="18" t="s">
        <v>35</v>
      </c>
      <c r="C24" s="19">
        <f>VLOOKUP(C$5,'Appendix A-1.1'!$B$6:$F$40,5,FALSE)*HLOOKUP($B24,'Appendix A-1.1'!$G$5:$AN$20,C$4,FALSE)</f>
        <v>2221.618188903311</v>
      </c>
      <c r="D24" s="19">
        <f>VLOOKUP(D$5,'Appendix A-1.1'!$B$6:$F$40,5,FALSE)*HLOOKUP($B24,'Appendix A-1.1'!$G$5:$AN$20,D$4,FALSE)</f>
        <v>92345.262718747617</v>
      </c>
      <c r="E24" s="19">
        <f>VLOOKUP(E$5,'Appendix A-1.1'!$B$6:$F$40,5,FALSE)*HLOOKUP($B24,'Appendix A-1.1'!$G$5:$AN$20,E$4,FALSE)</f>
        <v>6812.9624459701536</v>
      </c>
      <c r="F24" s="19">
        <f>VLOOKUP(F$5,'Appendix A-1.1'!$B$6:$F$40,5,FALSE)*HLOOKUP($B24,'Appendix A-1.1'!$G$5:$AN$20,F$4,FALSE)</f>
        <v>128853.85495639202</v>
      </c>
      <c r="G24" s="19">
        <f>VLOOKUP(G$5,'Appendix A-1.1'!$B$6:$F$40,5,FALSE)*HLOOKUP($B24,'Appendix A-1.1'!$G$5:$AN$20,G$4,FALSE)</f>
        <v>93478.287995088307</v>
      </c>
      <c r="H24" s="19">
        <f>VLOOKUP(H$5,'Appendix A-1.1'!$B$6:$F$40,5,FALSE)*HLOOKUP($B24,'Appendix A-1.1'!$G$5:$AN$20,H$4,FALSE)</f>
        <v>29394.970796776008</v>
      </c>
      <c r="I24" s="19">
        <f>VLOOKUP(I$5,'Appendix A-1.1'!$B$6:$F$40,5,FALSE)*HLOOKUP($B24,'Appendix A-1.1'!$G$5:$AN$20,I$4,FALSE)</f>
        <v>385.08048607657389</v>
      </c>
      <c r="J24" s="19">
        <f>VLOOKUP(J$5,'Appendix A-1.1'!$B$6:$F$40,5,FALSE)*HLOOKUP($B24,'Appendix A-1.1'!$G$5:$AN$20,J$4,FALSE)</f>
        <v>31785.431968035969</v>
      </c>
      <c r="K24" s="19">
        <f>VLOOKUP(K$5,'Appendix A-1.1'!$B$6:$F$40,5,FALSE)*HLOOKUP($B24,'Appendix A-1.1'!$G$5:$AN$20,K$4,FALSE)</f>
        <v>17180.513994185603</v>
      </c>
      <c r="L24" s="19">
        <f>VLOOKUP(L$5,'Appendix A-1.1'!$B$6:$F$40,5,FALSE)*HLOOKUP($B24,'Appendix A-1.1'!$G$5:$AN$20,L$4,FALSE)</f>
        <v>7699.3910655001591</v>
      </c>
      <c r="M24" s="19">
        <f>VLOOKUP(M$5,'Appendix A-1.1'!$B$6:$F$40,5,FALSE)*HLOOKUP($B24,'Appendix A-1.1'!$G$5:$AN$20,M$4,FALSE)</f>
        <v>5595.1069007043807</v>
      </c>
      <c r="N24" s="19">
        <f>VLOOKUP(N$5,'Appendix A-1.1'!$B$6:$F$40,5,FALSE)*HLOOKUP($B24,'Appendix A-1.1'!$G$5:$AN$20,N$4,FALSE)</f>
        <v>8130.4738588749569</v>
      </c>
      <c r="O24" s="19">
        <f>VLOOKUP(O$5,'Appendix A-1.1'!$B$6:$F$40,5,FALSE)*HLOOKUP($B24,'Appendix A-1.1'!$G$5:$AN$20,O$4,FALSE)</f>
        <v>5996.4881399723345</v>
      </c>
      <c r="P24" s="19">
        <f>VLOOKUP(P$5,'Appendix A-1.1'!$B$6:$F$40,5,FALSE)*HLOOKUP($B24,'Appendix A-1.1'!$G$5:$AN$20,P$4,FALSE)</f>
        <v>5924.3151704088286</v>
      </c>
      <c r="Q24" s="19">
        <f>VLOOKUP(Q$5,'Appendix A-1.1'!$B$6:$F$40,5,FALSE)*HLOOKUP($B24,'Appendix A-1.1'!$G$5:$AN$20,Q$4,FALSE)</f>
        <v>759.71492342892429</v>
      </c>
      <c r="R24" s="19">
        <f t="shared" si="0"/>
        <v>436563.47360906511</v>
      </c>
    </row>
    <row r="25" spans="2:18" ht="14.4" x14ac:dyDescent="0.3">
      <c r="B25" s="18" t="s">
        <v>36</v>
      </c>
      <c r="C25" s="19">
        <f>VLOOKUP(C$5,'Appendix A-1.1'!$B$6:$F$40,5,FALSE)*HLOOKUP($B25,'Appendix A-1.1'!$G$5:$AN$20,C$4,FALSE)</f>
        <v>517.57502297214035</v>
      </c>
      <c r="D25" s="19">
        <f>VLOOKUP(D$5,'Appendix A-1.1'!$B$6:$F$40,5,FALSE)*HLOOKUP($B25,'Appendix A-1.1'!$G$5:$AN$20,D$4,FALSE)</f>
        <v>21513.868454875301</v>
      </c>
      <c r="E25" s="19">
        <f>VLOOKUP(E$5,'Appendix A-1.1'!$B$6:$F$40,5,FALSE)*HLOOKUP($B25,'Appendix A-1.1'!$G$5:$AN$20,E$4,FALSE)</f>
        <v>1587.2300704478971</v>
      </c>
      <c r="F25" s="19">
        <f>VLOOKUP(F$5,'Appendix A-1.1'!$B$6:$F$40,5,FALSE)*HLOOKUP($B25,'Appendix A-1.1'!$G$5:$AN$20,F$4,FALSE)</f>
        <v>30019.35133238414</v>
      </c>
      <c r="G25" s="19">
        <f>VLOOKUP(G$5,'Appendix A-1.1'!$B$6:$F$40,5,FALSE)*HLOOKUP($B25,'Appendix A-1.1'!$G$5:$AN$20,G$4,FALSE)</f>
        <v>21777.831716591092</v>
      </c>
      <c r="H25" s="19">
        <f>VLOOKUP(H$5,'Appendix A-1.1'!$B$6:$F$40,5,FALSE)*HLOOKUP($B25,'Appendix A-1.1'!$G$5:$AN$20,H$4,FALSE)</f>
        <v>6848.2076539520458</v>
      </c>
      <c r="I25" s="19">
        <f>VLOOKUP(I$5,'Appendix A-1.1'!$B$6:$F$40,5,FALSE)*HLOOKUP($B25,'Appendix A-1.1'!$G$5:$AN$20,I$4,FALSE)</f>
        <v>89.713003981837659</v>
      </c>
      <c r="J25" s="19">
        <f>VLOOKUP(J$5,'Appendix A-1.1'!$B$6:$F$40,5,FALSE)*HLOOKUP($B25,'Appendix A-1.1'!$G$5:$AN$20,J$4,FALSE)</f>
        <v>7405.1183786700694</v>
      </c>
      <c r="K25" s="19">
        <f>VLOOKUP(K$5,'Appendix A-1.1'!$B$6:$F$40,5,FALSE)*HLOOKUP($B25,'Appendix A-1.1'!$G$5:$AN$20,K$4,FALSE)</f>
        <v>4002.5801776512185</v>
      </c>
      <c r="L25" s="19">
        <f>VLOOKUP(L$5,'Appendix A-1.1'!$B$6:$F$40,5,FALSE)*HLOOKUP($B25,'Appendix A-1.1'!$G$5:$AN$20,L$4,FALSE)</f>
        <v>1793.7431947138116</v>
      </c>
      <c r="M25" s="19">
        <f>VLOOKUP(M$5,'Appendix A-1.1'!$B$6:$F$40,5,FALSE)*HLOOKUP($B25,'Appendix A-1.1'!$G$5:$AN$20,M$4,FALSE)</f>
        <v>1303.5037240549373</v>
      </c>
      <c r="N25" s="19">
        <f>VLOOKUP(N$5,'Appendix A-1.1'!$B$6:$F$40,5,FALSE)*HLOOKUP($B25,'Appendix A-1.1'!$G$5:$AN$20,N$4,FALSE)</f>
        <v>1894.1734521713256</v>
      </c>
      <c r="O25" s="19">
        <f>VLOOKUP(O$5,'Appendix A-1.1'!$B$6:$F$40,5,FALSE)*HLOOKUP($B25,'Appendix A-1.1'!$G$5:$AN$20,O$4,FALSE)</f>
        <v>1397.0143485053291</v>
      </c>
      <c r="P25" s="19">
        <f>VLOOKUP(P$5,'Appendix A-1.1'!$B$6:$F$40,5,FALSE)*HLOOKUP($B25,'Appendix A-1.1'!$G$5:$AN$20,P$4,FALSE)</f>
        <v>1380.2000612590409</v>
      </c>
      <c r="Q25" s="19">
        <f>VLOOKUP(Q$5,'Appendix A-1.1'!$B$6:$F$40,5,FALSE)*HLOOKUP($B25,'Appendix A-1.1'!$G$5:$AN$20,Q$4,FALSE)</f>
        <v>176.99237020566031</v>
      </c>
      <c r="R25" s="19">
        <f t="shared" si="0"/>
        <v>101707.10296243586</v>
      </c>
    </row>
    <row r="26" spans="2:18" ht="14.4" x14ac:dyDescent="0.3">
      <c r="B26" s="18" t="s">
        <v>38</v>
      </c>
      <c r="C26" s="19">
        <f>VLOOKUP(C$5,'Appendix A-1.1'!$B$6:$F$40,5,FALSE)*HLOOKUP($B26,'Appendix A-1.1'!$G$5:$AN$20,C$4,FALSE)</f>
        <v>387.59401456914378</v>
      </c>
      <c r="D26" s="19">
        <f>VLOOKUP(D$5,'Appendix A-1.1'!$B$6:$F$40,5,FALSE)*HLOOKUP($B26,'Appendix A-1.1'!$G$5:$AN$20,D$4,FALSE)</f>
        <v>16110.991205590743</v>
      </c>
      <c r="E26" s="19">
        <f>VLOOKUP(E$5,'Appendix A-1.1'!$B$6:$F$40,5,FALSE)*HLOOKUP($B26,'Appendix A-1.1'!$G$5:$AN$20,E$4,FALSE)</f>
        <v>1188.6216446787075</v>
      </c>
      <c r="F26" s="19">
        <f>VLOOKUP(F$5,'Appendix A-1.1'!$B$6:$F$40,5,FALSE)*HLOOKUP($B26,'Appendix A-1.1'!$G$5:$AN$20,F$4,FALSE)</f>
        <v>22480.452845010339</v>
      </c>
      <c r="G26" s="19">
        <f>VLOOKUP(G$5,'Appendix A-1.1'!$B$6:$F$40,5,FALSE)*HLOOKUP($B26,'Appendix A-1.1'!$G$5:$AN$20,G$4,FALSE)</f>
        <v>16308.664153021005</v>
      </c>
      <c r="H26" s="19">
        <f>VLOOKUP(H$5,'Appendix A-1.1'!$B$6:$F$40,5,FALSE)*HLOOKUP($B26,'Appendix A-1.1'!$G$5:$AN$20,H$4,FALSE)</f>
        <v>5128.3856047691979</v>
      </c>
      <c r="I26" s="19">
        <f>VLOOKUP(I$5,'Appendix A-1.1'!$B$6:$F$40,5,FALSE)*HLOOKUP($B26,'Appendix A-1.1'!$G$5:$AN$20,I$4,FALSE)</f>
        <v>67.18296252531826</v>
      </c>
      <c r="J26" s="19">
        <f>VLOOKUP(J$5,'Appendix A-1.1'!$B$6:$F$40,5,FALSE)*HLOOKUP($B26,'Appendix A-1.1'!$G$5:$AN$20,J$4,FALSE)</f>
        <v>5545.4367644455961</v>
      </c>
      <c r="K26" s="19">
        <f>VLOOKUP(K$5,'Appendix A-1.1'!$B$6:$F$40,5,FALSE)*HLOOKUP($B26,'Appendix A-1.1'!$G$5:$AN$20,K$4,FALSE)</f>
        <v>2997.3937126680453</v>
      </c>
      <c r="L26" s="19">
        <f>VLOOKUP(L$5,'Appendix A-1.1'!$B$6:$F$40,5,FALSE)*HLOOKUP($B26,'Appendix A-1.1'!$G$5:$AN$20,L$4,FALSE)</f>
        <v>1343.2721732838154</v>
      </c>
      <c r="M26" s="19">
        <f>VLOOKUP(M$5,'Appendix A-1.1'!$B$6:$F$40,5,FALSE)*HLOOKUP($B26,'Appendix A-1.1'!$G$5:$AN$20,M$4,FALSE)</f>
        <v>976.14880739613614</v>
      </c>
      <c r="N26" s="19">
        <f>VLOOKUP(N$5,'Appendix A-1.1'!$B$6:$F$40,5,FALSE)*HLOOKUP($B26,'Appendix A-1.1'!$G$5:$AN$20,N$4,FALSE)</f>
        <v>1418.4809158708119</v>
      </c>
      <c r="O26" s="19">
        <f>VLOOKUP(O$5,'Appendix A-1.1'!$B$6:$F$40,5,FALSE)*HLOOKUP($B26,'Appendix A-1.1'!$G$5:$AN$20,O$4,FALSE)</f>
        <v>1046.175676404353</v>
      </c>
      <c r="P26" s="19">
        <f>VLOOKUP(P$5,'Appendix A-1.1'!$B$6:$F$40,5,FALSE)*HLOOKUP($B26,'Appendix A-1.1'!$G$5:$AN$20,P$4,FALSE)</f>
        <v>1033.5840388510501</v>
      </c>
      <c r="Q26" s="19">
        <f>VLOOKUP(Q$5,'Appendix A-1.1'!$B$6:$F$40,5,FALSE)*HLOOKUP($B26,'Appendix A-1.1'!$G$5:$AN$20,Q$4,FALSE)</f>
        <v>132.54345799413238</v>
      </c>
      <c r="R26" s="19">
        <f t="shared" si="0"/>
        <v>76164.927977078376</v>
      </c>
    </row>
    <row r="27" spans="2:18" ht="14.4" x14ac:dyDescent="0.3">
      <c r="B27" s="18" t="s">
        <v>39</v>
      </c>
      <c r="C27" s="19">
        <f>VLOOKUP(C$5,'Appendix A-1.1'!$B$6:$F$40,5,FALSE)*HLOOKUP($B27,'Appendix A-1.1'!$G$5:$AN$20,C$4,FALSE)</f>
        <v>1420.4458628355035</v>
      </c>
      <c r="D27" s="19">
        <f>VLOOKUP(D$5,'Appendix A-1.1'!$B$6:$F$40,5,FALSE)*HLOOKUP($B27,'Appendix A-1.1'!$G$5:$AN$20,D$4,FALSE)</f>
        <v>59043.199698529097</v>
      </c>
      <c r="E27" s="19">
        <f>VLOOKUP(E$5,'Appendix A-1.1'!$B$6:$F$40,5,FALSE)*HLOOKUP($B27,'Appendix A-1.1'!$G$5:$AN$20,E$4,FALSE)</f>
        <v>4356.0339793622106</v>
      </c>
      <c r="F27" s="19">
        <f>VLOOKUP(F$5,'Appendix A-1.1'!$B$6:$F$40,5,FALSE)*HLOOKUP($B27,'Appendix A-1.1'!$G$5:$AN$20,F$4,FALSE)</f>
        <v>82385.860044459201</v>
      </c>
      <c r="G27" s="19">
        <f>VLOOKUP(G$5,'Appendix A-1.1'!$B$6:$F$40,5,FALSE)*HLOOKUP($B27,'Appendix A-1.1'!$G$5:$AN$20,G$4,FALSE)</f>
        <v>59767.627088575202</v>
      </c>
      <c r="H27" s="19">
        <f>VLOOKUP(H$5,'Appendix A-1.1'!$B$6:$F$40,5,FALSE)*HLOOKUP($B27,'Appendix A-1.1'!$G$5:$AN$20,H$4,FALSE)</f>
        <v>18794.392693130827</v>
      </c>
      <c r="I27" s="19">
        <f>VLOOKUP(I$5,'Appendix A-1.1'!$B$6:$F$40,5,FALSE)*HLOOKUP($B27,'Appendix A-1.1'!$G$5:$AN$20,I$4,FALSE)</f>
        <v>246.2106162248206</v>
      </c>
      <c r="J27" s="19">
        <f>VLOOKUP(J$5,'Appendix A-1.1'!$B$6:$F$40,5,FALSE)*HLOOKUP($B27,'Appendix A-1.1'!$G$5:$AN$20,J$4,FALSE)</f>
        <v>20322.792441541827</v>
      </c>
      <c r="K27" s="19">
        <f>VLOOKUP(K$5,'Appendix A-1.1'!$B$6:$F$40,5,FALSE)*HLOOKUP($B27,'Appendix A-1.1'!$G$5:$AN$20,K$4,FALSE)</f>
        <v>10984.781339261228</v>
      </c>
      <c r="L27" s="19">
        <f>VLOOKUP(L$5,'Appendix A-1.1'!$B$6:$F$40,5,FALSE)*HLOOKUP($B27,'Appendix A-1.1'!$G$5:$AN$20,L$4,FALSE)</f>
        <v>4922.7937725613938</v>
      </c>
      <c r="M27" s="19">
        <f>VLOOKUP(M$5,'Appendix A-1.1'!$B$6:$F$40,5,FALSE)*HLOOKUP($B27,'Appendix A-1.1'!$G$5:$AN$20,M$4,FALSE)</f>
        <v>3577.3682844895934</v>
      </c>
      <c r="N27" s="19">
        <f>VLOOKUP(N$5,'Appendix A-1.1'!$B$6:$F$40,5,FALSE)*HLOOKUP($B27,'Appendix A-1.1'!$G$5:$AN$20,N$4,FALSE)</f>
        <v>5198.4170877859942</v>
      </c>
      <c r="O27" s="19">
        <f>VLOOKUP(O$5,'Appendix A-1.1'!$B$6:$F$40,5,FALSE)*HLOOKUP($B27,'Appendix A-1.1'!$G$5:$AN$20,O$4,FALSE)</f>
        <v>3834.0011854919921</v>
      </c>
      <c r="P27" s="19">
        <f>VLOOKUP(P$5,'Appendix A-1.1'!$B$6:$F$40,5,FALSE)*HLOOKUP($B27,'Appendix A-1.1'!$G$5:$AN$20,P$4,FALSE)</f>
        <v>3787.8556342280094</v>
      </c>
      <c r="Q27" s="19">
        <f>VLOOKUP(Q$5,'Appendix A-1.1'!$B$6:$F$40,5,FALSE)*HLOOKUP($B27,'Appendix A-1.1'!$G$5:$AN$20,Q$4,FALSE)</f>
        <v>485.74229600258866</v>
      </c>
      <c r="R27" s="19">
        <f t="shared" si="0"/>
        <v>279127.52202447952</v>
      </c>
    </row>
    <row r="28" spans="2:18" ht="14.4" x14ac:dyDescent="0.3">
      <c r="B28" s="18" t="s">
        <v>3</v>
      </c>
      <c r="C28" s="19">
        <f>VLOOKUP(C$5,'Appendix A-1.1'!$B$6:$F$40,5,FALSE)*HLOOKUP($B28,'Appendix A-1.1'!$G$5:$AN$20,C$4,FALSE)</f>
        <v>7740.0916842162815</v>
      </c>
      <c r="D28" s="19">
        <f>VLOOKUP(D$5,'Appendix A-1.1'!$B$6:$F$40,5,FALSE)*HLOOKUP($B28,'Appendix A-1.1'!$G$5:$AN$20,D$4,FALSE)</f>
        <v>321729.81100725679</v>
      </c>
      <c r="E28" s="19">
        <f>VLOOKUP(E$5,'Appendix A-1.1'!$B$6:$F$40,5,FALSE)*HLOOKUP($B28,'Appendix A-1.1'!$G$5:$AN$20,E$4,FALSE)</f>
        <v>23736.281164929929</v>
      </c>
      <c r="F28" s="19">
        <f>VLOOKUP(F$5,'Appendix A-1.1'!$B$6:$F$40,5,FALSE)*HLOOKUP($B28,'Appendix A-1.1'!$G$5:$AN$20,F$4,FALSE)</f>
        <v>448925.31768454431</v>
      </c>
      <c r="G28" s="19">
        <f>VLOOKUP(G$5,'Appendix A-1.1'!$B$6:$F$40,5,FALSE)*HLOOKUP($B28,'Appendix A-1.1'!$G$5:$AN$20,G$4,FALSE)</f>
        <v>325677.2577662071</v>
      </c>
      <c r="H28" s="19">
        <f>VLOOKUP(H$5,'Appendix A-1.1'!$B$6:$F$40,5,FALSE)*HLOOKUP($B28,'Appendix A-1.1'!$G$5:$AN$20,H$4,FALSE)</f>
        <v>102411.73310442702</v>
      </c>
      <c r="I28" s="19">
        <f>VLOOKUP(I$5,'Appendix A-1.1'!$B$6:$F$40,5,FALSE)*HLOOKUP($B28,'Appendix A-1.1'!$G$5:$AN$20,I$4,FALSE)</f>
        <v>1341.615891930822</v>
      </c>
      <c r="J28" s="19">
        <f>VLOOKUP(J$5,'Appendix A-1.1'!$B$6:$F$40,5,FALSE)*HLOOKUP($B28,'Appendix A-1.1'!$G$5:$AN$20,J$4,FALSE)</f>
        <v>110740.07175664375</v>
      </c>
      <c r="K28" s="19">
        <f>VLOOKUP(K$5,'Appendix A-1.1'!$B$6:$F$40,5,FALSE)*HLOOKUP($B28,'Appendix A-1.1'!$G$5:$AN$20,K$4,FALSE)</f>
        <v>59856.709024605909</v>
      </c>
      <c r="L28" s="19">
        <f>VLOOKUP(L$5,'Appendix A-1.1'!$B$6:$F$40,5,FALSE)*HLOOKUP($B28,'Appendix A-1.1'!$G$5:$AN$20,L$4,FALSE)</f>
        <v>26824.588067054472</v>
      </c>
      <c r="M28" s="19">
        <f>VLOOKUP(M$5,'Appendix A-1.1'!$B$6:$F$40,5,FALSE)*HLOOKUP($B28,'Appendix A-1.1'!$G$5:$AN$20,M$4,FALSE)</f>
        <v>19493.286745109512</v>
      </c>
      <c r="N28" s="19">
        <f>VLOOKUP(N$5,'Appendix A-1.1'!$B$6:$F$40,5,FALSE)*HLOOKUP($B28,'Appendix A-1.1'!$G$5:$AN$20,N$4,FALSE)</f>
        <v>28326.475457459797</v>
      </c>
      <c r="O28" s="19">
        <f>VLOOKUP(O$5,'Appendix A-1.1'!$B$6:$F$40,5,FALSE)*HLOOKUP($B28,'Appendix A-1.1'!$G$5:$AN$20,O$4,FALSE)</f>
        <v>20891.694269757991</v>
      </c>
      <c r="P28" s="19">
        <f>VLOOKUP(P$5,'Appendix A-1.1'!$B$6:$F$40,5,FALSE)*HLOOKUP($B28,'Appendix A-1.1'!$G$5:$AN$20,P$4,FALSE)</f>
        <v>20640.244491243418</v>
      </c>
      <c r="Q28" s="19">
        <f>VLOOKUP(Q$5,'Appendix A-1.1'!$B$6:$F$40,5,FALSE)*HLOOKUP($B28,'Appendix A-1.1'!$G$5:$AN$20,Q$4,FALSE)</f>
        <v>2646.837872762459</v>
      </c>
      <c r="R28" s="19">
        <f t="shared" si="0"/>
        <v>1520982.0159881497</v>
      </c>
    </row>
    <row r="29" spans="2:18" ht="14.4" x14ac:dyDescent="0.3">
      <c r="B29" s="18" t="s">
        <v>32</v>
      </c>
      <c r="C29" s="19">
        <f>VLOOKUP(C$5,'Appendix A-1.1'!$B$6:$F$40,5,FALSE)*HLOOKUP($B29,'Appendix A-1.1'!$G$5:$AN$20,C$4,FALSE)</f>
        <v>181.1569200560065</v>
      </c>
      <c r="D29" s="19">
        <f>VLOOKUP(D$5,'Appendix A-1.1'!$B$6:$F$40,5,FALSE)*HLOOKUP($B29,'Appendix A-1.1'!$G$5:$AN$20,D$4,FALSE)</f>
        <v>7530.0893103280032</v>
      </c>
      <c r="E29" s="19">
        <f>VLOOKUP(E$5,'Appendix A-1.1'!$B$6:$F$40,5,FALSE)*HLOOKUP($B29,'Appendix A-1.1'!$G$5:$AN$20,E$4,FALSE)</f>
        <v>555.54788817175324</v>
      </c>
      <c r="F29" s="19">
        <f>VLOOKUP(F$5,'Appendix A-1.1'!$B$6:$F$40,5,FALSE)*HLOOKUP($B29,'Appendix A-1.1'!$G$5:$AN$20,F$4,FALSE)</f>
        <v>10507.101363248377</v>
      </c>
      <c r="G29" s="19">
        <f>VLOOKUP(G$5,'Appendix A-1.1'!$B$6:$F$40,5,FALSE)*HLOOKUP($B29,'Appendix A-1.1'!$G$5:$AN$20,G$4,FALSE)</f>
        <v>7622.4793395565666</v>
      </c>
      <c r="H29" s="19">
        <f>VLOOKUP(H$5,'Appendix A-1.1'!$B$6:$F$40,5,FALSE)*HLOOKUP($B29,'Appendix A-1.1'!$G$5:$AN$20,H$4,FALSE)</f>
        <v>2396.9475949010407</v>
      </c>
      <c r="I29" s="19">
        <f>VLOOKUP(I$5,'Appendix A-1.1'!$B$6:$F$40,5,FALSE)*HLOOKUP($B29,'Appendix A-1.1'!$G$5:$AN$20,I$4,FALSE)</f>
        <v>31.400532809707791</v>
      </c>
      <c r="J29" s="19">
        <f>VLOOKUP(J$5,'Appendix A-1.1'!$B$6:$F$40,5,FALSE)*HLOOKUP($B29,'Appendix A-1.1'!$G$5:$AN$20,J$4,FALSE)</f>
        <v>2591.8724408813036</v>
      </c>
      <c r="K29" s="19">
        <f>VLOOKUP(K$5,'Appendix A-1.1'!$B$6:$F$40,5,FALSE)*HLOOKUP($B29,'Appendix A-1.1'!$G$5:$AN$20,K$4,FALSE)</f>
        <v>1400.9468484331169</v>
      </c>
      <c r="L29" s="19">
        <f>VLOOKUP(L$5,'Appendix A-1.1'!$B$6:$F$40,5,FALSE)*HLOOKUP($B29,'Appendix A-1.1'!$G$5:$AN$20,L$4,FALSE)</f>
        <v>627.82974081665998</v>
      </c>
      <c r="M29" s="19">
        <f>VLOOKUP(M$5,'Appendix A-1.1'!$B$6:$F$40,5,FALSE)*HLOOKUP($B29,'Appendix A-1.1'!$G$5:$AN$20,M$4,FALSE)</f>
        <v>456.24056310777144</v>
      </c>
      <c r="N29" s="19">
        <f>VLOOKUP(N$5,'Appendix A-1.1'!$B$6:$F$40,5,FALSE)*HLOOKUP($B29,'Appendix A-1.1'!$G$5:$AN$20,N$4,FALSE)</f>
        <v>662.98142958432732</v>
      </c>
      <c r="O29" s="19">
        <f>VLOOKUP(O$5,'Appendix A-1.1'!$B$6:$F$40,5,FALSE)*HLOOKUP($B29,'Appendix A-1.1'!$G$5:$AN$20,O$4,FALSE)</f>
        <v>488.97030462557012</v>
      </c>
      <c r="P29" s="19">
        <f>VLOOKUP(P$5,'Appendix A-1.1'!$B$6:$F$40,5,FALSE)*HLOOKUP($B29,'Appendix A-1.1'!$G$5:$AN$20,P$4,FALSE)</f>
        <v>483.08512014935064</v>
      </c>
      <c r="Q29" s="19">
        <f>VLOOKUP(Q$5,'Appendix A-1.1'!$B$6:$F$40,5,FALSE)*HLOOKUP($B29,'Appendix A-1.1'!$G$5:$AN$20,Q$4,FALSE)</f>
        <v>61.949265781312235</v>
      </c>
      <c r="R29" s="19">
        <f t="shared" si="0"/>
        <v>35598.598662450859</v>
      </c>
    </row>
    <row r="30" spans="2:18" ht="14.4" x14ac:dyDescent="0.3">
      <c r="B30" s="18" t="s">
        <v>19</v>
      </c>
      <c r="C30" s="19">
        <f>VLOOKUP(C$5,'Appendix A-1.1'!$B$6:$F$40,5,FALSE)*HLOOKUP($B30,'Appendix A-1.1'!$G$5:$AN$20,C$4,FALSE)</f>
        <v>1260.290665842545</v>
      </c>
      <c r="D30" s="19">
        <f>VLOOKUP(D$5,'Appendix A-1.1'!$B$6:$F$40,5,FALSE)*HLOOKUP($B30,'Appendix A-1.1'!$G$5:$AN$20,D$4,FALSE)</f>
        <v>52386.082010188453</v>
      </c>
      <c r="E30" s="19">
        <f>VLOOKUP(E$5,'Appendix A-1.1'!$B$6:$F$40,5,FALSE)*HLOOKUP($B30,'Appendix A-1.1'!$G$5:$AN$20,E$4,FALSE)</f>
        <v>3864.8913752504709</v>
      </c>
      <c r="F30" s="19">
        <f>VLOOKUP(F$5,'Appendix A-1.1'!$B$6:$F$40,5,FALSE)*HLOOKUP($B30,'Appendix A-1.1'!$G$5:$AN$20,F$4,FALSE)</f>
        <v>73096.858618867613</v>
      </c>
      <c r="G30" s="19">
        <f>VLOOKUP(G$5,'Appendix A-1.1'!$B$6:$F$40,5,FALSE)*HLOOKUP($B30,'Appendix A-1.1'!$G$5:$AN$20,G$4,FALSE)</f>
        <v>53028.830249768151</v>
      </c>
      <c r="H30" s="19">
        <f>VLOOKUP(H$5,'Appendix A-1.1'!$B$6:$F$40,5,FALSE)*HLOOKUP($B30,'Appendix A-1.1'!$G$5:$AN$20,H$4,FALSE)</f>
        <v>16675.325896651328</v>
      </c>
      <c r="I30" s="19">
        <f>VLOOKUP(I$5,'Appendix A-1.1'!$B$6:$F$40,5,FALSE)*HLOOKUP($B30,'Appendix A-1.1'!$G$5:$AN$20,I$4,FALSE)</f>
        <v>218.45038207937446</v>
      </c>
      <c r="J30" s="19">
        <f>VLOOKUP(J$5,'Appendix A-1.1'!$B$6:$F$40,5,FALSE)*HLOOKUP($B30,'Appendix A-1.1'!$G$5:$AN$20,J$4,FALSE)</f>
        <v>18031.398653097905</v>
      </c>
      <c r="K30" s="19">
        <f>VLOOKUP(K$5,'Appendix A-1.1'!$B$6:$F$40,5,FALSE)*HLOOKUP($B30,'Appendix A-1.1'!$G$5:$AN$20,K$4,FALSE)</f>
        <v>9746.2478158490139</v>
      </c>
      <c r="L30" s="19">
        <f>VLOOKUP(L$5,'Appendix A-1.1'!$B$6:$F$40,5,FALSE)*HLOOKUP($B30,'Appendix A-1.1'!$G$5:$AN$20,L$4,FALSE)</f>
        <v>4367.7490313092012</v>
      </c>
      <c r="M30" s="19">
        <f>VLOOKUP(M$5,'Appendix A-1.1'!$B$6:$F$40,5,FALSE)*HLOOKUP($B30,'Appendix A-1.1'!$G$5:$AN$20,M$4,FALSE)</f>
        <v>3174.0201968862416</v>
      </c>
      <c r="N30" s="19">
        <f>VLOOKUP(N$5,'Appendix A-1.1'!$B$6:$F$40,5,FALSE)*HLOOKUP($B30,'Appendix A-1.1'!$G$5:$AN$20,N$4,FALSE)</f>
        <v>4612.2958321092883</v>
      </c>
      <c r="O30" s="19">
        <f>VLOOKUP(O$5,'Appendix A-1.1'!$B$6:$F$40,5,FALSE)*HLOOKUP($B30,'Appendix A-1.1'!$G$5:$AN$20,O$4,FALSE)</f>
        <v>3401.7177516777911</v>
      </c>
      <c r="P30" s="19">
        <f>VLOOKUP(P$5,'Appendix A-1.1'!$B$6:$F$40,5,FALSE)*HLOOKUP($B30,'Appendix A-1.1'!$G$5:$AN$20,P$4,FALSE)</f>
        <v>3360.7751089134531</v>
      </c>
      <c r="Q30" s="19">
        <f>VLOOKUP(Q$5,'Appendix A-1.1'!$B$6:$F$40,5,FALSE)*HLOOKUP($B30,'Appendix A-1.1'!$G$5:$AN$20,Q$4,FALSE)</f>
        <v>430.97487744795723</v>
      </c>
      <c r="R30" s="19">
        <f t="shared" si="0"/>
        <v>247655.90846593885</v>
      </c>
    </row>
    <row r="31" spans="2:18" ht="14.4" x14ac:dyDescent="0.3">
      <c r="B31" s="21" t="s">
        <v>14</v>
      </c>
      <c r="C31" s="19">
        <f>VLOOKUP(C$5,'Appendix A-1.1'!$B$6:$F$40,5,FALSE)*HLOOKUP($B31,'Appendix A-1.1'!$G$5:$AN$20,C$4,FALSE)</f>
        <v>1717.5739317923351</v>
      </c>
      <c r="D31" s="19">
        <f>VLOOKUP(D$5,'Appendix A-1.1'!$B$6:$F$40,5,FALSE)*HLOOKUP($B31,'Appendix A-1.1'!$G$5:$AN$20,D$4,FALSE)</f>
        <v>71393.823098168054</v>
      </c>
      <c r="E31" s="19">
        <f>VLOOKUP(E$5,'Appendix A-1.1'!$B$6:$F$40,5,FALSE)*HLOOKUP($B31,'Appendix A-1.1'!$G$5:$AN$20,E$4,FALSE)</f>
        <v>5267.2267241631607</v>
      </c>
      <c r="F31" s="19">
        <f>VLOOKUP(F$5,'Appendix A-1.1'!$B$6:$F$40,5,FALSE)*HLOOKUP($B31,'Appendix A-1.1'!$G$5:$AN$20,F$4,FALSE)</f>
        <v>99619.288043955428</v>
      </c>
      <c r="G31" s="19">
        <f>VLOOKUP(G$5,'Appendix A-1.1'!$B$6:$F$40,5,FALSE)*HLOOKUP($B31,'Appendix A-1.1'!$G$5:$AN$20,G$4,FALSE)</f>
        <v>72269.785803382154</v>
      </c>
      <c r="H31" s="19">
        <f>VLOOKUP(H$5,'Appendix A-1.1'!$B$6:$F$40,5,FALSE)*HLOOKUP($B31,'Appendix A-1.1'!$G$5:$AN$20,H$4,FALSE)</f>
        <v>22725.793216188315</v>
      </c>
      <c r="I31" s="19">
        <f>VLOOKUP(I$5,'Appendix A-1.1'!$B$6:$F$40,5,FALSE)*HLOOKUP($B31,'Appendix A-1.1'!$G$5:$AN$20,I$4,FALSE)</f>
        <v>297.71281484400475</v>
      </c>
      <c r="J31" s="19">
        <f>VLOOKUP(J$5,'Appendix A-1.1'!$B$6:$F$40,5,FALSE)*HLOOKUP($B31,'Appendix A-1.1'!$G$5:$AN$20,J$4,FALSE)</f>
        <v>24573.902766796869</v>
      </c>
      <c r="K31" s="19">
        <f>VLOOKUP(K$5,'Appendix A-1.1'!$B$6:$F$40,5,FALSE)*HLOOKUP($B31,'Appendix A-1.1'!$G$5:$AN$20,K$4,FALSE)</f>
        <v>13282.571739194058</v>
      </c>
      <c r="L31" s="19">
        <f>VLOOKUP(L$5,'Appendix A-1.1'!$B$6:$F$40,5,FALSE)*HLOOKUP($B31,'Appendix A-1.1'!$G$5:$AN$20,L$4,FALSE)</f>
        <v>5952.5410130468781</v>
      </c>
      <c r="M31" s="19">
        <f>VLOOKUP(M$5,'Appendix A-1.1'!$B$6:$F$40,5,FALSE)*HLOOKUP($B31,'Appendix A-1.1'!$G$5:$AN$20,M$4,FALSE)</f>
        <v>4325.6801759375121</v>
      </c>
      <c r="N31" s="19">
        <f>VLOOKUP(N$5,'Appendix A-1.1'!$B$6:$F$40,5,FALSE)*HLOOKUP($B31,'Appendix A-1.1'!$G$5:$AN$20,N$4,FALSE)</f>
        <v>6285.8190587718627</v>
      </c>
      <c r="O31" s="19">
        <f>VLOOKUP(O$5,'Appendix A-1.1'!$B$6:$F$40,5,FALSE)*HLOOKUP($B31,'Appendix A-1.1'!$G$5:$AN$20,O$4,FALSE)</f>
        <v>4635.9954032437208</v>
      </c>
      <c r="P31" s="19">
        <f>VLOOKUP(P$5,'Appendix A-1.1'!$B$6:$F$40,5,FALSE)*HLOOKUP($B31,'Appendix A-1.1'!$G$5:$AN$20,P$4,FALSE)</f>
        <v>4580.1971514462266</v>
      </c>
      <c r="Q31" s="19">
        <f>VLOOKUP(Q$5,'Appendix A-1.1'!$B$6:$F$40,5,FALSE)*HLOOKUP($B31,'Appendix A-1.1'!$G$5:$AN$20,Q$4,FALSE)</f>
        <v>587.34959706072186</v>
      </c>
      <c r="R31" s="19">
        <f t="shared" si="0"/>
        <v>337515.2605379913</v>
      </c>
    </row>
    <row r="32" spans="2:18" ht="14.4" x14ac:dyDescent="0.3">
      <c r="B32" s="18" t="s">
        <v>20</v>
      </c>
      <c r="C32" s="19">
        <f>VLOOKUP(C$5,'Appendix A-1.1'!$B$6:$F$40,5,FALSE)*HLOOKUP($B32,'Appendix A-1.1'!$G$5:$AN$20,C$4,FALSE)</f>
        <v>8675.8297996516303</v>
      </c>
      <c r="D32" s="19">
        <f>VLOOKUP(D$5,'Appendix A-1.1'!$B$6:$F$40,5,FALSE)*HLOOKUP($B32,'Appendix A-1.1'!$G$5:$AN$20,D$4,FALSE)</f>
        <v>360625.32533885277</v>
      </c>
      <c r="E32" s="19">
        <f>VLOOKUP(E$5,'Appendix A-1.1'!$B$6:$F$40,5,FALSE)*HLOOKUP($B32,'Appendix A-1.1'!$G$5:$AN$20,E$4,FALSE)</f>
        <v>26605.878052264998</v>
      </c>
      <c r="F32" s="19">
        <f>VLOOKUP(F$5,'Appendix A-1.1'!$B$6:$F$40,5,FALSE)*HLOOKUP($B32,'Appendix A-1.1'!$G$5:$AN$20,F$4,FALSE)</f>
        <v>503198.12837979454</v>
      </c>
      <c r="G32" s="19">
        <f>VLOOKUP(G$5,'Appendix A-1.1'!$B$6:$F$40,5,FALSE)*HLOOKUP($B32,'Appendix A-1.1'!$G$5:$AN$20,G$4,FALSE)</f>
        <v>365049.99853667512</v>
      </c>
      <c r="H32" s="19">
        <f>VLOOKUP(H$5,'Appendix A-1.1'!$B$6:$F$40,5,FALSE)*HLOOKUP($B32,'Appendix A-1.1'!$G$5:$AN$20,H$4,FALSE)</f>
        <v>114792.79602245727</v>
      </c>
      <c r="I32" s="19">
        <f>VLOOKUP(I$5,'Appendix A-1.1'!$B$6:$F$40,5,FALSE)*HLOOKUP($B32,'Appendix A-1.1'!$G$5:$AN$20,I$4,FALSE)</f>
        <v>1503.8104986062826</v>
      </c>
      <c r="J32" s="19">
        <f>VLOOKUP(J$5,'Appendix A-1.1'!$B$6:$F$40,5,FALSE)*HLOOKUP($B32,'Appendix A-1.1'!$G$5:$AN$20,J$4,FALSE)</f>
        <v>124127.98888688242</v>
      </c>
      <c r="K32" s="19">
        <f>VLOOKUP(K$5,'Appendix A-1.1'!$B$6:$F$40,5,FALSE)*HLOOKUP($B32,'Appendix A-1.1'!$G$5:$AN$20,K$4,FALSE)</f>
        <v>67093.083783972601</v>
      </c>
      <c r="L32" s="19">
        <f>VLOOKUP(L$5,'Appendix A-1.1'!$B$6:$F$40,5,FALSE)*HLOOKUP($B32,'Appendix A-1.1'!$G$5:$AN$20,L$4,FALSE)</f>
        <v>30067.545710099068</v>
      </c>
      <c r="M32" s="19">
        <f>VLOOKUP(M$5,'Appendix A-1.1'!$B$6:$F$40,5,FALSE)*HLOOKUP($B32,'Appendix A-1.1'!$G$5:$AN$20,M$4,FALSE)</f>
        <v>21849.926969372773</v>
      </c>
      <c r="N32" s="19">
        <f>VLOOKUP(N$5,'Appendix A-1.1'!$B$6:$F$40,5,FALSE)*HLOOKUP($B32,'Appendix A-1.1'!$G$5:$AN$20,N$4,FALSE)</f>
        <v>31751.003724423466</v>
      </c>
      <c r="O32" s="19">
        <f>VLOOKUP(O$5,'Appendix A-1.1'!$B$6:$F$40,5,FALSE)*HLOOKUP($B32,'Appendix A-1.1'!$G$5:$AN$20,O$4,FALSE)</f>
        <v>23417.394923162363</v>
      </c>
      <c r="P32" s="19">
        <f>VLOOKUP(P$5,'Appendix A-1.1'!$B$6:$F$40,5,FALSE)*HLOOKUP($B32,'Appendix A-1.1'!$G$5:$AN$20,P$4,FALSE)</f>
        <v>23135.546132404346</v>
      </c>
      <c r="Q32" s="19">
        <f>VLOOKUP(Q$5,'Appendix A-1.1'!$B$6:$F$40,5,FALSE)*HLOOKUP($B32,'Appendix A-1.1'!$G$5:$AN$20,Q$4,FALSE)</f>
        <v>2966.8272454946032</v>
      </c>
      <c r="R32" s="19">
        <f t="shared" si="0"/>
        <v>1704861.0840041141</v>
      </c>
    </row>
    <row r="33" spans="2:18" ht="14.4" x14ac:dyDescent="0.3">
      <c r="B33" s="18" t="s">
        <v>21</v>
      </c>
      <c r="C33" s="19">
        <f>VLOOKUP(C$5,'Appendix A-1.1'!$B$6:$F$40,5,FALSE)*HLOOKUP($B33,'Appendix A-1.1'!$G$5:$AN$20,C$4,FALSE)</f>
        <v>17153.730046415276</v>
      </c>
      <c r="D33" s="19">
        <f>VLOOKUP(D$5,'Appendix A-1.1'!$B$6:$F$40,5,FALSE)*HLOOKUP($B33,'Appendix A-1.1'!$G$5:$AN$20,D$4,FALSE)</f>
        <v>713023.37892932829</v>
      </c>
      <c r="E33" s="19">
        <f>VLOOKUP(E$5,'Appendix A-1.1'!$B$6:$F$40,5,FALSE)*HLOOKUP($B33,'Appendix A-1.1'!$G$5:$AN$20,E$4,FALSE)</f>
        <v>52604.772142340182</v>
      </c>
      <c r="F33" s="19">
        <f>VLOOKUP(F$5,'Appendix A-1.1'!$B$6:$F$40,5,FALSE)*HLOOKUP($B33,'Appendix A-1.1'!$G$5:$AN$20,F$4,FALSE)</f>
        <v>994916.34269208601</v>
      </c>
      <c r="G33" s="19">
        <f>VLOOKUP(G$5,'Appendix A-1.1'!$B$6:$F$40,5,FALSE)*HLOOKUP($B33,'Appendix A-1.1'!$G$5:$AN$20,G$4,FALSE)</f>
        <v>721771.78125300014</v>
      </c>
      <c r="H33" s="19">
        <f>VLOOKUP(H$5,'Appendix A-1.1'!$B$6:$F$40,5,FALSE)*HLOOKUP($B33,'Appendix A-1.1'!$G$5:$AN$20,H$4,FALSE)</f>
        <v>226966.72015413601</v>
      </c>
      <c r="I33" s="19">
        <f>VLOOKUP(I$5,'Appendix A-1.1'!$B$6:$F$40,5,FALSE)*HLOOKUP($B33,'Appendix A-1.1'!$G$5:$AN$20,I$4,FALSE)</f>
        <v>2973.3132080453147</v>
      </c>
      <c r="J33" s="19">
        <f>VLOOKUP(J$5,'Appendix A-1.1'!$B$6:$F$40,5,FALSE)*HLOOKUP($B33,'Appendix A-1.1'!$G$5:$AN$20,J$4,FALSE)</f>
        <v>245424.13368407884</v>
      </c>
      <c r="K33" s="19">
        <f>VLOOKUP(K$5,'Appendix A-1.1'!$B$6:$F$40,5,FALSE)*HLOOKUP($B33,'Appendix A-1.1'!$G$5:$AN$20,K$4,FALSE)</f>
        <v>132655.5123589448</v>
      </c>
      <c r="L33" s="19">
        <f>VLOOKUP(L$5,'Appendix A-1.1'!$B$6:$F$40,5,FALSE)*HLOOKUP($B33,'Appendix A-1.1'!$G$5:$AN$20,L$4,FALSE)</f>
        <v>59449.13330249994</v>
      </c>
      <c r="M33" s="19">
        <f>VLOOKUP(M$5,'Appendix A-1.1'!$B$6:$F$40,5,FALSE)*HLOOKUP($B33,'Appendix A-1.1'!$G$5:$AN$20,M$4,FALSE)</f>
        <v>43201.371790576071</v>
      </c>
      <c r="N33" s="19">
        <f>VLOOKUP(N$5,'Appendix A-1.1'!$B$6:$F$40,5,FALSE)*HLOOKUP($B33,'Appendix A-1.1'!$G$5:$AN$20,N$4,FALSE)</f>
        <v>62777.643080706352</v>
      </c>
      <c r="O33" s="19">
        <f>VLOOKUP(O$5,'Appendix A-1.1'!$B$6:$F$40,5,FALSE)*HLOOKUP($B33,'Appendix A-1.1'!$G$5:$AN$20,O$4,FALSE)</f>
        <v>46300.54763388195</v>
      </c>
      <c r="P33" s="19">
        <f>VLOOKUP(P$5,'Appendix A-1.1'!$B$6:$F$40,5,FALSE)*HLOOKUP($B33,'Appendix A-1.1'!$G$5:$AN$20,P$4,FALSE)</f>
        <v>45743.280123774071</v>
      </c>
      <c r="Q33" s="19">
        <f>VLOOKUP(Q$5,'Appendix A-1.1'!$B$6:$F$40,5,FALSE)*HLOOKUP($B33,'Appendix A-1.1'!$G$5:$AN$20,Q$4,FALSE)</f>
        <v>5865.9695774123848</v>
      </c>
      <c r="R33" s="19">
        <f t="shared" si="0"/>
        <v>3370827.6299772263</v>
      </c>
    </row>
    <row r="34" spans="2:18" ht="14.4" x14ac:dyDescent="0.3">
      <c r="B34" s="18" t="s">
        <v>22</v>
      </c>
      <c r="C34" s="19">
        <f>VLOOKUP(C$5,'Appendix A-1.1'!$B$6:$F$40,5,FALSE)*HLOOKUP($B34,'Appendix A-1.1'!$G$5:$AN$20,C$4,FALSE)</f>
        <v>4162.307481111472</v>
      </c>
      <c r="D34" s="19">
        <f>VLOOKUP(D$5,'Appendix A-1.1'!$B$6:$F$40,5,FALSE)*HLOOKUP($B34,'Appendix A-1.1'!$G$5:$AN$20,D$4,FALSE)</f>
        <v>173013.24763153354</v>
      </c>
      <c r="E34" s="19">
        <f>VLOOKUP(E$5,'Appendix A-1.1'!$B$6:$F$40,5,FALSE)*HLOOKUP($B34,'Appendix A-1.1'!$G$5:$AN$20,E$4,FALSE)</f>
        <v>12764.409608741847</v>
      </c>
      <c r="F34" s="19">
        <f>VLOOKUP(F$5,'Appendix A-1.1'!$B$6:$F$40,5,FALSE)*HLOOKUP($B34,'Appendix A-1.1'!$G$5:$AN$20,F$4,FALSE)</f>
        <v>241413.8339044654</v>
      </c>
      <c r="G34" s="19">
        <f>VLOOKUP(G$5,'Appendix A-1.1'!$B$6:$F$40,5,FALSE)*HLOOKUP($B34,'Appendix A-1.1'!$G$5:$AN$20,G$4,FALSE)</f>
        <v>175136.02444690038</v>
      </c>
      <c r="H34" s="19">
        <f>VLOOKUP(H$5,'Appendix A-1.1'!$B$6:$F$40,5,FALSE)*HLOOKUP($B34,'Appendix A-1.1'!$G$5:$AN$20,H$4,FALSE)</f>
        <v>55072.877718412929</v>
      </c>
      <c r="I34" s="19">
        <f>VLOOKUP(I$5,'Appendix A-1.1'!$B$6:$F$40,5,FALSE)*HLOOKUP($B34,'Appendix A-1.1'!$G$5:$AN$20,I$4,FALSE)</f>
        <v>721.4666300593218</v>
      </c>
      <c r="J34" s="19">
        <f>VLOOKUP(J$5,'Appendix A-1.1'!$B$6:$F$40,5,FALSE)*HLOOKUP($B34,'Appendix A-1.1'!$G$5:$AN$20,J$4,FALSE)</f>
        <v>59551.520568088868</v>
      </c>
      <c r="K34" s="19">
        <f>VLOOKUP(K$5,'Appendix A-1.1'!$B$6:$F$40,5,FALSE)*HLOOKUP($B34,'Appendix A-1.1'!$G$5:$AN$20,K$4,FALSE)</f>
        <v>32188.511187262051</v>
      </c>
      <c r="L34" s="19">
        <f>VLOOKUP(L$5,'Appendix A-1.1'!$B$6:$F$40,5,FALSE)*HLOOKUP($B34,'Appendix A-1.1'!$G$5:$AN$20,L$4,FALSE)</f>
        <v>14425.175843448635</v>
      </c>
      <c r="M34" s="19">
        <f>VLOOKUP(M$5,'Appendix A-1.1'!$B$6:$F$40,5,FALSE)*HLOOKUP($B34,'Appendix A-1.1'!$G$5:$AN$20,M$4,FALSE)</f>
        <v>10482.699244516238</v>
      </c>
      <c r="N34" s="19">
        <f>VLOOKUP(N$5,'Appendix A-1.1'!$B$6:$F$40,5,FALSE)*HLOOKUP($B34,'Appendix A-1.1'!$G$5:$AN$20,N$4,FALSE)</f>
        <v>15232.829987083502</v>
      </c>
      <c r="O34" s="19">
        <f>VLOOKUP(O$5,'Appendix A-1.1'!$B$6:$F$40,5,FALSE)*HLOOKUP($B34,'Appendix A-1.1'!$G$5:$AN$20,O$4,FALSE)</f>
        <v>11234.7061120003</v>
      </c>
      <c r="P34" s="19">
        <f>VLOOKUP(P$5,'Appendix A-1.1'!$B$6:$F$40,5,FALSE)*HLOOKUP($B34,'Appendix A-1.1'!$G$5:$AN$20,P$4,FALSE)</f>
        <v>11099.486616297259</v>
      </c>
      <c r="Q34" s="19">
        <f>VLOOKUP(Q$5,'Appendix A-1.1'!$B$6:$F$40,5,FALSE)*HLOOKUP($B34,'Appendix A-1.1'!$G$5:$AN$20,Q$4,FALSE)</f>
        <v>1423.3620903424576</v>
      </c>
      <c r="R34" s="19">
        <f t="shared" si="0"/>
        <v>817922.4590702639</v>
      </c>
    </row>
    <row r="35" spans="2:18" ht="14.4" x14ac:dyDescent="0.3">
      <c r="B35" s="18" t="s">
        <v>24</v>
      </c>
      <c r="C35" s="19">
        <f>VLOOKUP(C$5,'Appendix A-1.1'!$B$6:$F$40,5,FALSE)*HLOOKUP($B35,'Appendix A-1.1'!$G$5:$AN$20,C$4,FALSE)</f>
        <v>5707.6269237770566</v>
      </c>
      <c r="D35" s="19">
        <f>VLOOKUP(D$5,'Appendix A-1.1'!$B$6:$F$40,5,FALSE)*HLOOKUP($B35,'Appendix A-1.1'!$G$5:$AN$20,D$4,FALSE)</f>
        <v>237247.02579833296</v>
      </c>
      <c r="E35" s="19">
        <f>VLOOKUP(E$5,'Appendix A-1.1'!$B$6:$F$40,5,FALSE)*HLOOKUP($B35,'Appendix A-1.1'!$G$5:$AN$20,E$4,FALSE)</f>
        <v>17503.389232916306</v>
      </c>
      <c r="F35" s="19">
        <f>VLOOKUP(F$5,'Appendix A-1.1'!$B$6:$F$40,5,FALSE)*HLOOKUP($B35,'Appendix A-1.1'!$G$5:$AN$20,F$4,FALSE)</f>
        <v>331042.36157906929</v>
      </c>
      <c r="G35" s="19">
        <f>VLOOKUP(G$5,'Appendix A-1.1'!$B$6:$F$40,5,FALSE)*HLOOKUP($B35,'Appendix A-1.1'!$G$5:$AN$20,G$4,FALSE)</f>
        <v>240157.91552945928</v>
      </c>
      <c r="H35" s="19">
        <f>VLOOKUP(H$5,'Appendix A-1.1'!$B$6:$F$40,5,FALSE)*HLOOKUP($B35,'Appendix A-1.1'!$G$5:$AN$20,H$4,FALSE)</f>
        <v>75519.514370802164</v>
      </c>
      <c r="I35" s="19">
        <f>VLOOKUP(I$5,'Appendix A-1.1'!$B$6:$F$40,5,FALSE)*HLOOKUP($B35,'Appendix A-1.1'!$G$5:$AN$20,I$4,FALSE)</f>
        <v>989.32200012135638</v>
      </c>
      <c r="J35" s="19">
        <f>VLOOKUP(J$5,'Appendix A-1.1'!$B$6:$F$40,5,FALSE)*HLOOKUP($B35,'Appendix A-1.1'!$G$5:$AN$20,J$4,FALSE)</f>
        <v>81660.920940786265</v>
      </c>
      <c r="K35" s="19">
        <f>VLOOKUP(K$5,'Appendix A-1.1'!$B$6:$F$40,5,FALSE)*HLOOKUP($B35,'Appendix A-1.1'!$G$5:$AN$20,K$4,FALSE)</f>
        <v>44138.981543875903</v>
      </c>
      <c r="L35" s="19">
        <f>VLOOKUP(L$5,'Appendix A-1.1'!$B$6:$F$40,5,FALSE)*HLOOKUP($B35,'Appendix A-1.1'!$G$5:$AN$20,L$4,FALSE)</f>
        <v>19780.739985672582</v>
      </c>
      <c r="M35" s="19">
        <f>VLOOKUP(M$5,'Appendix A-1.1'!$B$6:$F$40,5,FALSE)*HLOOKUP($B35,'Appendix A-1.1'!$G$5:$AN$20,M$4,FALSE)</f>
        <v>14374.559475332506</v>
      </c>
      <c r="N35" s="19">
        <f>VLOOKUP(N$5,'Appendix A-1.1'!$B$6:$F$40,5,FALSE)*HLOOKUP($B35,'Appendix A-1.1'!$G$5:$AN$20,N$4,FALSE)</f>
        <v>20888.247913962281</v>
      </c>
      <c r="O35" s="19">
        <f>VLOOKUP(O$5,'Appendix A-1.1'!$B$6:$F$40,5,FALSE)*HLOOKUP($B35,'Appendix A-1.1'!$G$5:$AN$20,O$4,FALSE)</f>
        <v>15405.760236735921</v>
      </c>
      <c r="P35" s="19">
        <f>VLOOKUP(P$5,'Appendix A-1.1'!$B$6:$F$40,5,FALSE)*HLOOKUP($B35,'Appendix A-1.1'!$G$5:$AN$20,P$4,FALSE)</f>
        <v>15220.338463405484</v>
      </c>
      <c r="Q35" s="19">
        <f>VLOOKUP(Q$5,'Appendix A-1.1'!$B$6:$F$40,5,FALSE)*HLOOKUP($B35,'Appendix A-1.1'!$G$5:$AN$20,Q$4,FALSE)</f>
        <v>1951.806738447113</v>
      </c>
      <c r="R35" s="19">
        <f t="shared" si="0"/>
        <v>1121588.5107326964</v>
      </c>
    </row>
    <row r="36" spans="2:18" ht="14.4" x14ac:dyDescent="0.3">
      <c r="B36" s="18" t="s">
        <v>16</v>
      </c>
      <c r="C36" s="19">
        <f>VLOOKUP(C$5,'Appendix A-1.1'!$B$6:$F$40,5,FALSE)*HLOOKUP($B36,'Appendix A-1.1'!$G$5:$AN$20,C$4,FALSE)</f>
        <v>2220.4059368116723</v>
      </c>
      <c r="D36" s="19">
        <f>VLOOKUP(D$5,'Appendix A-1.1'!$B$6:$F$40,5,FALSE)*HLOOKUP($B36,'Appendix A-1.1'!$G$5:$AN$20,D$4,FALSE)</f>
        <v>92294.873440138515</v>
      </c>
      <c r="E36" s="19">
        <f>VLOOKUP(E$5,'Appendix A-1.1'!$B$6:$F$40,5,FALSE)*HLOOKUP($B36,'Appendix A-1.1'!$G$5:$AN$20,E$4,FALSE)</f>
        <v>6809.2448728891286</v>
      </c>
      <c r="F36" s="19">
        <f>VLOOKUP(F$5,'Appendix A-1.1'!$B$6:$F$40,5,FALSE)*HLOOKUP($B36,'Appendix A-1.1'!$G$5:$AN$20,F$4,FALSE)</f>
        <v>128783.54433507699</v>
      </c>
      <c r="G36" s="19">
        <f>VLOOKUP(G$5,'Appendix A-1.1'!$B$6:$F$40,5,FALSE)*HLOOKUP($B36,'Appendix A-1.1'!$G$5:$AN$20,G$4,FALSE)</f>
        <v>93427.280467912467</v>
      </c>
      <c r="H36" s="19">
        <f>VLOOKUP(H$5,'Appendix A-1.1'!$B$6:$F$40,5,FALSE)*HLOOKUP($B36,'Appendix A-1.1'!$G$5:$AN$20,H$4,FALSE)</f>
        <v>29378.931085267508</v>
      </c>
      <c r="I36" s="19">
        <f>VLOOKUP(I$5,'Appendix A-1.1'!$B$6:$F$40,5,FALSE)*HLOOKUP($B36,'Appendix A-1.1'!$G$5:$AN$20,I$4,FALSE)</f>
        <v>384.87036238068987</v>
      </c>
      <c r="J36" s="19">
        <f>VLOOKUP(J$5,'Appendix A-1.1'!$B$6:$F$40,5,FALSE)*HLOOKUP($B36,'Appendix A-1.1'!$G$5:$AN$20,J$4,FALSE)</f>
        <v>31768.087873276865</v>
      </c>
      <c r="K36" s="19">
        <f>VLOOKUP(K$5,'Appendix A-1.1'!$B$6:$F$40,5,FALSE)*HLOOKUP($B36,'Appendix A-1.1'!$G$5:$AN$20,K$4,FALSE)</f>
        <v>17171.139244676931</v>
      </c>
      <c r="L36" s="19">
        <f>VLOOKUP(L$5,'Appendix A-1.1'!$B$6:$F$40,5,FALSE)*HLOOKUP($B36,'Appendix A-1.1'!$G$5:$AN$20,L$4,FALSE)</f>
        <v>7695.1898022182349</v>
      </c>
      <c r="M36" s="19">
        <f>VLOOKUP(M$5,'Appendix A-1.1'!$B$6:$F$40,5,FALSE)*HLOOKUP($B36,'Appendix A-1.1'!$G$5:$AN$20,M$4,FALSE)</f>
        <v>5592.053864823959</v>
      </c>
      <c r="N36" s="19">
        <f>VLOOKUP(N$5,'Appendix A-1.1'!$B$6:$F$40,5,FALSE)*HLOOKUP($B36,'Appendix A-1.1'!$G$5:$AN$20,N$4,FALSE)</f>
        <v>8126.0373701971712</v>
      </c>
      <c r="O36" s="19">
        <f>VLOOKUP(O$5,'Appendix A-1.1'!$B$6:$F$40,5,FALSE)*HLOOKUP($B36,'Appendix A-1.1'!$G$5:$AN$20,O$4,FALSE)</f>
        <v>5993.2160856983483</v>
      </c>
      <c r="P36" s="19">
        <f>VLOOKUP(P$5,'Appendix A-1.1'!$B$6:$F$40,5,FALSE)*HLOOKUP($B36,'Appendix A-1.1'!$G$5:$AN$20,P$4,FALSE)</f>
        <v>5921.0824981644591</v>
      </c>
      <c r="Q36" s="19">
        <f>VLOOKUP(Q$5,'Appendix A-1.1'!$B$6:$F$40,5,FALSE)*HLOOKUP($B36,'Appendix A-1.1'!$G$5:$AN$20,Q$4,FALSE)</f>
        <v>759.30037604649124</v>
      </c>
      <c r="R36" s="19">
        <f t="shared" si="0"/>
        <v>436325.25761557935</v>
      </c>
    </row>
    <row r="37" spans="2:18" ht="14.4" x14ac:dyDescent="0.3">
      <c r="B37" s="18" t="s">
        <v>37</v>
      </c>
      <c r="C37" s="19">
        <f>VLOOKUP(C$5,'Appendix A-1.1'!$B$6:$F$40,5,FALSE)*HLOOKUP($B37,'Appendix A-1.1'!$G$5:$AN$20,C$4,FALSE)</f>
        <v>990.61030711867238</v>
      </c>
      <c r="D37" s="19">
        <f>VLOOKUP(D$5,'Appendix A-1.1'!$B$6:$F$40,5,FALSE)*HLOOKUP($B37,'Appendix A-1.1'!$G$5:$AN$20,D$4,FALSE)</f>
        <v>41176.368432566152</v>
      </c>
      <c r="E37" s="19">
        <f>VLOOKUP(E$5,'Appendix A-1.1'!$B$6:$F$40,5,FALSE)*HLOOKUP($B37,'Appendix A-1.1'!$G$5:$AN$20,E$4,FALSE)</f>
        <v>3037.8716084972621</v>
      </c>
      <c r="F37" s="19">
        <f>VLOOKUP(F$5,'Appendix A-1.1'!$B$6:$F$40,5,FALSE)*HLOOKUP($B37,'Appendix A-1.1'!$G$5:$AN$20,F$4,FALSE)</f>
        <v>57455.397812882999</v>
      </c>
      <c r="G37" s="19">
        <f>VLOOKUP(G$5,'Appendix A-1.1'!$B$6:$F$40,5,FALSE)*HLOOKUP($B37,'Appendix A-1.1'!$G$5:$AN$20,G$4,FALSE)</f>
        <v>41681.579689196675</v>
      </c>
      <c r="H37" s="19">
        <f>VLOOKUP(H$5,'Appendix A-1.1'!$B$6:$F$40,5,FALSE)*HLOOKUP($B37,'Appendix A-1.1'!$G$5:$AN$20,H$4,FALSE)</f>
        <v>13107.095176922861</v>
      </c>
      <c r="I37" s="19">
        <f>VLOOKUP(I$5,'Appendix A-1.1'!$B$6:$F$40,5,FALSE)*HLOOKUP($B37,'Appendix A-1.1'!$G$5:$AN$20,I$4,FALSE)</f>
        <v>171.70578656723654</v>
      </c>
      <c r="J37" s="19">
        <f>VLOOKUP(J$5,'Appendix A-1.1'!$B$6:$F$40,5,FALSE)*HLOOKUP($B37,'Appendix A-1.1'!$G$5:$AN$20,J$4,FALSE)</f>
        <v>14172.991867382552</v>
      </c>
      <c r="K37" s="19">
        <f>VLOOKUP(K$5,'Appendix A-1.1'!$B$6:$F$40,5,FALSE)*HLOOKUP($B37,'Appendix A-1.1'!$G$5:$AN$20,K$4,FALSE)</f>
        <v>7660.7197083844003</v>
      </c>
      <c r="L37" s="19">
        <f>VLOOKUP(L$5,'Appendix A-1.1'!$B$6:$F$40,5,FALSE)*HLOOKUP($B37,'Appendix A-1.1'!$G$5:$AN$20,L$4,FALSE)</f>
        <v>3433.1264418513551</v>
      </c>
      <c r="M37" s="19">
        <f>VLOOKUP(M$5,'Appendix A-1.1'!$B$6:$F$40,5,FALSE)*HLOOKUP($B37,'Appendix A-1.1'!$G$5:$AN$20,M$4,FALSE)</f>
        <v>2494.8348878997199</v>
      </c>
      <c r="N37" s="19">
        <f>VLOOKUP(N$5,'Appendix A-1.1'!$B$6:$F$40,5,FALSE)*HLOOKUP($B37,'Appendix A-1.1'!$G$5:$AN$20,N$4,FALSE)</f>
        <v>3625.344465844662</v>
      </c>
      <c r="O37" s="19">
        <f>VLOOKUP(O$5,'Appendix A-1.1'!$B$6:$F$40,5,FALSE)*HLOOKUP($B37,'Appendix A-1.1'!$G$5:$AN$20,O$4,FALSE)</f>
        <v>2673.8091124937218</v>
      </c>
      <c r="P37" s="19">
        <f>VLOOKUP(P$5,'Appendix A-1.1'!$B$6:$F$40,5,FALSE)*HLOOKUP($B37,'Appendix A-1.1'!$G$5:$AN$20,P$4,FALSE)</f>
        <v>2641.627485649793</v>
      </c>
      <c r="Q37" s="19">
        <f>VLOOKUP(Q$5,'Appendix A-1.1'!$B$6:$F$40,5,FALSE)*HLOOKUP($B37,'Appendix A-1.1'!$G$5:$AN$20,Q$4,FALSE)</f>
        <v>338.7537234704011</v>
      </c>
      <c r="R37" s="19">
        <f t="shared" si="0"/>
        <v>194661.83650672846</v>
      </c>
    </row>
    <row r="38" spans="2:18" ht="14.4" x14ac:dyDescent="0.3">
      <c r="B38" s="18" t="s">
        <v>29</v>
      </c>
      <c r="C38" s="19">
        <f>VLOOKUP(C$5,'Appendix A-1.1'!$B$6:$F$40,5,FALSE)*HLOOKUP($B38,'Appendix A-1.1'!$G$5:$AN$20,C$4,FALSE)</f>
        <v>534.14150035859416</v>
      </c>
      <c r="D38" s="19">
        <f>VLOOKUP(D$5,'Appendix A-1.1'!$B$6:$F$40,5,FALSE)*HLOOKUP($B38,'Appendix A-1.1'!$G$5:$AN$20,D$4,FALSE)</f>
        <v>22202.481698238895</v>
      </c>
      <c r="E38" s="19">
        <f>VLOOKUP(E$5,'Appendix A-1.1'!$B$6:$F$40,5,FALSE)*HLOOKUP($B38,'Appendix A-1.1'!$G$5:$AN$20,E$4,FALSE)</f>
        <v>1638.0339344330221</v>
      </c>
      <c r="F38" s="19">
        <f>VLOOKUP(F$5,'Appendix A-1.1'!$B$6:$F$40,5,FALSE)*HLOOKUP($B38,'Appendix A-1.1'!$G$5:$AN$20,F$4,FALSE)</f>
        <v>30980.207020798458</v>
      </c>
      <c r="G38" s="19">
        <f>VLOOKUP(G$5,'Appendix A-1.1'!$B$6:$F$40,5,FALSE)*HLOOKUP($B38,'Appendix A-1.1'!$G$5:$AN$20,G$4,FALSE)</f>
        <v>22474.893863421777</v>
      </c>
      <c r="H38" s="19">
        <f>VLOOKUP(H$5,'Appendix A-1.1'!$B$6:$F$40,5,FALSE)*HLOOKUP($B38,'Appendix A-1.1'!$G$5:$AN$20,H$4,FALSE)</f>
        <v>7067.4042384113454</v>
      </c>
      <c r="I38" s="19">
        <f>VLOOKUP(I$5,'Appendix A-1.1'!$B$6:$F$40,5,FALSE)*HLOOKUP($B38,'Appendix A-1.1'!$G$5:$AN$20,I$4,FALSE)</f>
        <v>92.584526728822979</v>
      </c>
      <c r="J38" s="19">
        <f>VLOOKUP(J$5,'Appendix A-1.1'!$B$6:$F$40,5,FALSE)*HLOOKUP($B38,'Appendix A-1.1'!$G$5:$AN$20,J$4,FALSE)</f>
        <v>7642.1404927971926</v>
      </c>
      <c r="K38" s="19">
        <f>VLOOKUP(K$5,'Appendix A-1.1'!$B$6:$F$40,5,FALSE)*HLOOKUP($B38,'Appendix A-1.1'!$G$5:$AN$20,K$4,FALSE)</f>
        <v>4130.6942694397949</v>
      </c>
      <c r="L38" s="19">
        <f>VLOOKUP(L$5,'Appendix A-1.1'!$B$6:$F$40,5,FALSE)*HLOOKUP($B38,'Appendix A-1.1'!$G$5:$AN$20,L$4,FALSE)</f>
        <v>1851.1571052647682</v>
      </c>
      <c r="M38" s="19">
        <f>VLOOKUP(M$5,'Appendix A-1.1'!$B$6:$F$40,5,FALSE)*HLOOKUP($B38,'Appendix A-1.1'!$G$5:$AN$20,M$4,FALSE)</f>
        <v>1345.2261102004466</v>
      </c>
      <c r="N38" s="19">
        <f>VLOOKUP(N$5,'Appendix A-1.1'!$B$6:$F$40,5,FALSE)*HLOOKUP($B38,'Appendix A-1.1'!$G$5:$AN$20,N$4,FALSE)</f>
        <v>1954.8019219943496</v>
      </c>
      <c r="O38" s="19">
        <f>VLOOKUP(O$5,'Appendix A-1.1'!$B$6:$F$40,5,FALSE)*HLOOKUP($B38,'Appendix A-1.1'!$G$5:$AN$20,O$4,FALSE)</f>
        <v>1441.7298111645671</v>
      </c>
      <c r="P38" s="19">
        <f>VLOOKUP(P$5,'Appendix A-1.1'!$B$6:$F$40,5,FALSE)*HLOOKUP($B38,'Appendix A-1.1'!$G$5:$AN$20,P$4,FALSE)</f>
        <v>1424.3773342895843</v>
      </c>
      <c r="Q38" s="19">
        <f>VLOOKUP(Q$5,'Appendix A-1.1'!$B$6:$F$40,5,FALSE)*HLOOKUP($B38,'Appendix A-1.1'!$G$5:$AN$20,Q$4,FALSE)</f>
        <v>182.65752012295985</v>
      </c>
      <c r="R38" s="19">
        <f t="shared" si="0"/>
        <v>104962.53134766457</v>
      </c>
    </row>
    <row r="39" spans="2:18" ht="15" thickBot="1" x14ac:dyDescent="0.35">
      <c r="B39" s="18" t="s">
        <v>23</v>
      </c>
      <c r="C39" s="19">
        <f>VLOOKUP(C$5,'Appendix A-1.1'!$B$6:$F$40,5,FALSE)*HLOOKUP($B39,'Appendix A-1.1'!$G$5:$AN$20,C$4,FALSE)</f>
        <v>1349.6895392544327</v>
      </c>
      <c r="D39" s="19">
        <f>VLOOKUP(D$5,'Appendix A-1.1'!$B$6:$F$40,5,FALSE)*HLOOKUP($B39,'Appendix A-1.1'!$G$5:$AN$20,D$4,FALSE)</f>
        <v>56102.095181675919</v>
      </c>
      <c r="E39" s="19">
        <f>VLOOKUP(E$5,'Appendix A-1.1'!$B$6:$F$40,5,FALSE)*HLOOKUP($B39,'Appendix A-1.1'!$G$5:$AN$20,E$4,FALSE)</f>
        <v>4139.0479203802606</v>
      </c>
      <c r="F39" s="19">
        <f>VLOOKUP(F$5,'Appendix A-1.1'!$B$6:$F$40,5,FALSE)*HLOOKUP($B39,'Appendix A-1.1'!$G$5:$AN$20,F$4,FALSE)</f>
        <v>78281.993276757101</v>
      </c>
      <c r="G39" s="19">
        <f>VLOOKUP(G$5,'Appendix A-1.1'!$B$6:$F$40,5,FALSE)*HLOOKUP($B39,'Appendix A-1.1'!$G$5:$AN$20,G$4,FALSE)</f>
        <v>56790.43684669568</v>
      </c>
      <c r="H39" s="19">
        <f>VLOOKUP(H$5,'Appendix A-1.1'!$B$6:$F$40,5,FALSE)*HLOOKUP($B39,'Appendix A-1.1'!$G$5:$AN$20,H$4,FALSE)</f>
        <v>17858.192190388483</v>
      </c>
      <c r="I39" s="19">
        <f>VLOOKUP(I$5,'Appendix A-1.1'!$B$6:$F$40,5,FALSE)*HLOOKUP($B39,'Appendix A-1.1'!$G$5:$AN$20,I$4,FALSE)</f>
        <v>233.94618680410167</v>
      </c>
      <c r="J39" s="19">
        <f>VLOOKUP(J$5,'Appendix A-1.1'!$B$6:$F$40,5,FALSE)*HLOOKUP($B39,'Appendix A-1.1'!$G$5:$AN$20,J$4,FALSE)</f>
        <v>19310.458134626253</v>
      </c>
      <c r="K39" s="19">
        <f>VLOOKUP(K$5,'Appendix A-1.1'!$B$6:$F$40,5,FALSE)*HLOOKUP($B39,'Appendix A-1.1'!$G$5:$AN$20,K$4,FALSE)</f>
        <v>10437.599103567612</v>
      </c>
      <c r="L39" s="19">
        <f>VLOOKUP(L$5,'Appendix A-1.1'!$B$6:$F$40,5,FALSE)*HLOOKUP($B39,'Appendix A-1.1'!$G$5:$AN$20,L$4,FALSE)</f>
        <v>4677.5758461288315</v>
      </c>
      <c r="M39" s="19">
        <f>VLOOKUP(M$5,'Appendix A-1.1'!$B$6:$F$40,5,FALSE)*HLOOKUP($B39,'Appendix A-1.1'!$G$5:$AN$20,M$4,FALSE)</f>
        <v>3399.1697099936086</v>
      </c>
      <c r="N39" s="19">
        <f>VLOOKUP(N$5,'Appendix A-1.1'!$B$6:$F$40,5,FALSE)*HLOOKUP($B39,'Appendix A-1.1'!$G$5:$AN$20,N$4,FALSE)</f>
        <v>4939.4696043257609</v>
      </c>
      <c r="O39" s="19">
        <f>VLOOKUP(O$5,'Appendix A-1.1'!$B$6:$F$40,5,FALSE)*HLOOKUP($B39,'Appendix A-1.1'!$G$5:$AN$20,O$4,FALSE)</f>
        <v>3643.0190188437327</v>
      </c>
      <c r="P39" s="19">
        <f>VLOOKUP(P$5,'Appendix A-1.1'!$B$6:$F$40,5,FALSE)*HLOOKUP($B39,'Appendix A-1.1'!$G$5:$AN$20,P$4,FALSE)</f>
        <v>3599.1721046784874</v>
      </c>
      <c r="Q39" s="19">
        <f>VLOOKUP(Q$5,'Appendix A-1.1'!$B$6:$F$40,5,FALSE)*HLOOKUP($B39,'Appendix A-1.1'!$G$5:$AN$20,Q$4,FALSE)</f>
        <v>461.54613339462895</v>
      </c>
      <c r="R39" s="19">
        <f t="shared" si="0"/>
        <v>265223.41079751489</v>
      </c>
    </row>
    <row r="40" spans="2:18" ht="14.4" thickTop="1" x14ac:dyDescent="0.25">
      <c r="B40" s="22" t="s">
        <v>44</v>
      </c>
      <c r="C40" s="23">
        <f t="shared" ref="C40:Q40" si="1">SUM(C6:C39)</f>
        <v>150000</v>
      </c>
      <c r="D40" s="23">
        <f t="shared" si="1"/>
        <v>6235000</v>
      </c>
      <c r="E40" s="23">
        <f t="shared" si="1"/>
        <v>460000</v>
      </c>
      <c r="F40" s="23">
        <f t="shared" si="1"/>
        <v>8699999.9999999981</v>
      </c>
      <c r="G40" s="23">
        <f t="shared" si="1"/>
        <v>6311500</v>
      </c>
      <c r="H40" s="23">
        <f t="shared" si="1"/>
        <v>1984700</v>
      </c>
      <c r="I40" s="23">
        <f t="shared" si="1"/>
        <v>26000.000000000007</v>
      </c>
      <c r="J40" s="23">
        <f t="shared" si="1"/>
        <v>2146099.9999999995</v>
      </c>
      <c r="K40" s="23">
        <f t="shared" si="1"/>
        <v>1160000.0000000007</v>
      </c>
      <c r="L40" s="23">
        <f t="shared" si="1"/>
        <v>519850.2</v>
      </c>
      <c r="M40" s="23">
        <f t="shared" si="1"/>
        <v>377772.4</v>
      </c>
      <c r="N40" s="23">
        <f t="shared" si="1"/>
        <v>548956.19999999984</v>
      </c>
      <c r="O40" s="23">
        <f t="shared" si="1"/>
        <v>404872.99999999988</v>
      </c>
      <c r="P40" s="23">
        <f t="shared" si="1"/>
        <v>400000</v>
      </c>
      <c r="Q40" s="23">
        <f t="shared" si="1"/>
        <v>51294.700000000004</v>
      </c>
      <c r="R40" s="23">
        <f t="shared" ref="R40" si="2">SUM(R6:R39)</f>
        <v>29476046.499999996</v>
      </c>
    </row>
    <row r="41" spans="2:18" x14ac:dyDescent="0.25">
      <c r="B41" s="24"/>
      <c r="C41" s="24"/>
      <c r="D41" s="24"/>
      <c r="E41" s="24"/>
      <c r="F41" s="24"/>
      <c r="G41" s="24"/>
      <c r="H41" s="24"/>
      <c r="I41" s="24"/>
      <c r="J41" s="24"/>
      <c r="K41" s="24"/>
      <c r="L41" s="24"/>
      <c r="M41" s="24"/>
      <c r="N41" s="24"/>
      <c r="O41" s="24"/>
      <c r="P41" s="24"/>
      <c r="Q41" s="24"/>
      <c r="R41" s="24"/>
    </row>
    <row r="42" spans="2:18" x14ac:dyDescent="0.25">
      <c r="B42" s="24"/>
      <c r="C42" s="24"/>
      <c r="D42" s="24"/>
      <c r="E42" s="24"/>
      <c r="F42" s="24"/>
      <c r="G42" s="24"/>
      <c r="H42" s="24"/>
      <c r="I42" s="24"/>
      <c r="J42" s="24"/>
      <c r="K42" s="24"/>
      <c r="L42" s="24"/>
      <c r="M42" s="24"/>
      <c r="N42" s="24"/>
      <c r="O42" s="24"/>
      <c r="P42" s="24"/>
      <c r="Q42" s="24"/>
      <c r="R42" s="24"/>
    </row>
    <row r="43" spans="2:18" x14ac:dyDescent="0.25">
      <c r="B43" s="24"/>
      <c r="C43" s="24"/>
      <c r="D43" s="24"/>
      <c r="E43" s="24"/>
      <c r="F43" s="24"/>
      <c r="G43" s="24"/>
      <c r="H43" s="24"/>
      <c r="I43" s="24"/>
      <c r="J43" s="24"/>
      <c r="K43" s="24"/>
      <c r="L43" s="24"/>
      <c r="M43" s="24"/>
      <c r="N43" s="24"/>
      <c r="O43" s="24"/>
      <c r="P43" s="24"/>
      <c r="Q43" s="24"/>
      <c r="R43" s="24"/>
    </row>
    <row r="44" spans="2:18" x14ac:dyDescent="0.25">
      <c r="B44" s="24"/>
      <c r="C44" s="24"/>
      <c r="D44" s="24"/>
      <c r="E44" s="24"/>
      <c r="F44" s="24"/>
      <c r="G44" s="24"/>
      <c r="H44" s="24"/>
      <c r="I44" s="24"/>
      <c r="J44" s="24"/>
      <c r="K44" s="24"/>
      <c r="L44" s="24"/>
      <c r="M44" s="24"/>
      <c r="N44" s="24"/>
      <c r="O44" s="24"/>
      <c r="P44" s="24"/>
      <c r="Q44" s="24"/>
      <c r="R44" s="24"/>
    </row>
    <row r="45" spans="2:18" x14ac:dyDescent="0.25">
      <c r="B45" s="24"/>
      <c r="C45" s="24"/>
      <c r="D45" s="24"/>
      <c r="E45" s="24"/>
      <c r="F45" s="24"/>
      <c r="G45" s="24"/>
      <c r="H45" s="24"/>
      <c r="I45" s="24"/>
      <c r="J45" s="24"/>
      <c r="K45" s="24"/>
      <c r="L45" s="24"/>
      <c r="M45" s="24"/>
      <c r="N45" s="24"/>
      <c r="O45" s="24"/>
      <c r="P45" s="24"/>
      <c r="Q45" s="24"/>
      <c r="R45" s="24"/>
    </row>
    <row r="46" spans="2:18" x14ac:dyDescent="0.25">
      <c r="B46" s="24"/>
      <c r="C46" s="24"/>
      <c r="D46" s="24"/>
      <c r="E46" s="24"/>
      <c r="F46" s="24"/>
      <c r="G46" s="24"/>
      <c r="H46" s="24"/>
      <c r="I46" s="24"/>
      <c r="J46" s="24"/>
      <c r="K46" s="24"/>
      <c r="L46" s="24"/>
      <c r="M46" s="24"/>
      <c r="N46" s="24"/>
      <c r="O46" s="24"/>
      <c r="P46" s="24"/>
      <c r="Q46" s="24"/>
      <c r="R46" s="24"/>
    </row>
    <row r="47" spans="2:18" x14ac:dyDescent="0.25">
      <c r="B47" s="24"/>
      <c r="C47" s="24"/>
      <c r="D47" s="24"/>
      <c r="E47" s="24"/>
      <c r="F47" s="24"/>
      <c r="G47" s="24"/>
      <c r="H47" s="24"/>
      <c r="I47" s="24"/>
      <c r="J47" s="24"/>
      <c r="K47" s="24"/>
      <c r="L47" s="24"/>
      <c r="M47" s="24"/>
      <c r="N47" s="24"/>
      <c r="O47" s="24"/>
      <c r="P47" s="24"/>
      <c r="Q47" s="24"/>
      <c r="R47" s="24"/>
    </row>
    <row r="48" spans="2:18" x14ac:dyDescent="0.25">
      <c r="B48" s="24"/>
      <c r="C48" s="24"/>
      <c r="D48" s="24"/>
      <c r="E48" s="24"/>
      <c r="F48" s="24"/>
      <c r="G48" s="24"/>
      <c r="H48" s="24"/>
      <c r="I48" s="24"/>
      <c r="J48" s="24"/>
      <c r="K48" s="24"/>
      <c r="L48" s="24"/>
      <c r="M48" s="24"/>
      <c r="N48" s="24"/>
      <c r="O48" s="24"/>
      <c r="P48" s="24"/>
      <c r="Q48" s="24"/>
      <c r="R48" s="24"/>
    </row>
    <row r="49" spans="2:2" x14ac:dyDescent="0.25">
      <c r="B49" s="2" t="str">
        <f>'Appendix A-1.1'!B30</f>
        <v>Revision: 9/24/2025</v>
      </c>
    </row>
  </sheetData>
  <conditionalFormatting sqref="B6:B40">
    <cfRule type="cellIs" dxfId="0" priority="7" stopIfTrue="1" operator="equal">
      <formula>0</formula>
    </cfRule>
  </conditionalFormatting>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D4CC4-07FE-4E23-9E58-11E1158C4447}">
  <dimension ref="A1:S166"/>
  <sheetViews>
    <sheetView zoomScale="85" zoomScaleNormal="85" zoomScaleSheetLayoutView="100" workbookViewId="0">
      <selection activeCell="K2" sqref="K2"/>
    </sheetView>
  </sheetViews>
  <sheetFormatPr defaultColWidth="0" defaultRowHeight="12.75" customHeight="1" zeroHeight="1" x14ac:dyDescent="0.25"/>
  <cols>
    <col min="1" max="1" width="4.375" style="28" customWidth="1"/>
    <col min="2" max="2" width="19" style="28" bestFit="1" customWidth="1"/>
    <col min="3" max="17" width="18.5" style="28" customWidth="1"/>
    <col min="18" max="18" width="2" style="28" customWidth="1"/>
    <col min="19" max="19" width="0" style="28" hidden="1" customWidth="1"/>
    <col min="20" max="16384" width="10.625" style="28" hidden="1"/>
  </cols>
  <sheetData>
    <row r="1" spans="1:17" ht="13.2" customHeight="1" x14ac:dyDescent="0.45">
      <c r="B1" s="29"/>
    </row>
    <row r="2" spans="1:17" s="30" customFormat="1" ht="34.200000000000003" customHeight="1" x14ac:dyDescent="0.3">
      <c r="B2" s="31" t="s">
        <v>51</v>
      </c>
      <c r="C2" s="32"/>
      <c r="D2" s="32"/>
      <c r="E2" s="32"/>
      <c r="F2" s="32"/>
      <c r="G2" s="32"/>
      <c r="H2" s="32"/>
      <c r="I2" s="32"/>
      <c r="J2" s="32"/>
      <c r="K2" s="32"/>
      <c r="L2" s="32"/>
      <c r="M2" s="32"/>
      <c r="N2" s="32"/>
      <c r="O2" s="32"/>
      <c r="P2" s="32"/>
    </row>
    <row r="3" spans="1:17" ht="13.8" customHeight="1" x14ac:dyDescent="0.25">
      <c r="B3" s="85" t="s">
        <v>45</v>
      </c>
      <c r="C3" s="85"/>
      <c r="D3" s="85"/>
      <c r="E3" s="85"/>
      <c r="F3" s="85"/>
      <c r="G3" s="85"/>
      <c r="H3" s="85"/>
      <c r="I3" s="85"/>
      <c r="J3" s="85"/>
      <c r="K3" s="85"/>
      <c r="L3" s="85"/>
      <c r="M3" s="85"/>
      <c r="N3" s="85"/>
      <c r="O3" s="85"/>
      <c r="P3" s="85"/>
      <c r="Q3" s="85"/>
    </row>
    <row r="4" spans="1:17" ht="13.2" x14ac:dyDescent="0.25">
      <c r="C4" s="63">
        <v>2</v>
      </c>
      <c r="D4" s="63">
        <v>3</v>
      </c>
      <c r="E4" s="63">
        <v>4</v>
      </c>
      <c r="F4" s="63">
        <v>5</v>
      </c>
      <c r="G4" s="63">
        <v>6</v>
      </c>
      <c r="H4" s="63">
        <v>7</v>
      </c>
      <c r="I4" s="63">
        <v>8</v>
      </c>
      <c r="J4" s="63">
        <v>9</v>
      </c>
      <c r="K4" s="63">
        <v>10</v>
      </c>
      <c r="L4" s="63">
        <v>11</v>
      </c>
      <c r="M4" s="63">
        <v>12</v>
      </c>
      <c r="N4" s="63">
        <v>13</v>
      </c>
      <c r="O4" s="63">
        <v>14</v>
      </c>
      <c r="P4" s="63">
        <v>15</v>
      </c>
      <c r="Q4" s="63">
        <v>16</v>
      </c>
    </row>
    <row r="5" spans="1:17" ht="13.8" x14ac:dyDescent="0.25">
      <c r="B5" s="33" t="s">
        <v>7</v>
      </c>
      <c r="C5" s="33">
        <v>2025</v>
      </c>
      <c r="D5" s="33">
        <f>C5+1</f>
        <v>2026</v>
      </c>
      <c r="E5" s="33">
        <f t="shared" ref="E5:Q5" si="0">D5+1</f>
        <v>2027</v>
      </c>
      <c r="F5" s="33">
        <f t="shared" si="0"/>
        <v>2028</v>
      </c>
      <c r="G5" s="33">
        <f t="shared" si="0"/>
        <v>2029</v>
      </c>
      <c r="H5" s="33">
        <f t="shared" si="0"/>
        <v>2030</v>
      </c>
      <c r="I5" s="33">
        <f t="shared" si="0"/>
        <v>2031</v>
      </c>
      <c r="J5" s="33">
        <f t="shared" si="0"/>
        <v>2032</v>
      </c>
      <c r="K5" s="33">
        <f t="shared" si="0"/>
        <v>2033</v>
      </c>
      <c r="L5" s="33">
        <f t="shared" si="0"/>
        <v>2034</v>
      </c>
      <c r="M5" s="33">
        <f t="shared" si="0"/>
        <v>2035</v>
      </c>
      <c r="N5" s="33">
        <f t="shared" si="0"/>
        <v>2036</v>
      </c>
      <c r="O5" s="33">
        <f t="shared" si="0"/>
        <v>2037</v>
      </c>
      <c r="P5" s="33">
        <f t="shared" si="0"/>
        <v>2038</v>
      </c>
      <c r="Q5" s="33">
        <f t="shared" si="0"/>
        <v>2039</v>
      </c>
    </row>
    <row r="6" spans="1:17" ht="13.2" x14ac:dyDescent="0.25">
      <c r="A6" s="34"/>
      <c r="B6" s="44" t="s">
        <v>11</v>
      </c>
      <c r="C6" s="35">
        <v>1934.9763712911372</v>
      </c>
      <c r="D6" s="35">
        <v>3824.0761097004624</v>
      </c>
      <c r="E6" s="35">
        <v>9726.5738430940128</v>
      </c>
      <c r="F6" s="35">
        <v>37266.828869471035</v>
      </c>
      <c r="G6" s="35">
        <v>40233.121595041419</v>
      </c>
      <c r="H6" s="35">
        <v>44475.605959874323</v>
      </c>
      <c r="I6" s="35">
        <v>85234.366030834746</v>
      </c>
      <c r="J6" s="35">
        <v>92027.77679444656</v>
      </c>
      <c r="K6" s="35">
        <v>90532.930645694127</v>
      </c>
      <c r="L6" s="35">
        <v>89038.08449694165</v>
      </c>
      <c r="M6" s="35">
        <v>87543.238348189188</v>
      </c>
      <c r="N6" s="35">
        <v>86048.392199436756</v>
      </c>
      <c r="O6" s="35">
        <v>84553.546050684308</v>
      </c>
      <c r="P6" s="35">
        <v>83058.699901931832</v>
      </c>
      <c r="Q6" s="35">
        <v>81563.853753179385</v>
      </c>
    </row>
    <row r="7" spans="1:17" ht="13.2" x14ac:dyDescent="0.25">
      <c r="A7" s="34"/>
      <c r="B7" s="43" t="s">
        <v>1</v>
      </c>
      <c r="C7" s="35">
        <v>6545.5139773861983</v>
      </c>
      <c r="D7" s="35">
        <v>12935.839423161053</v>
      </c>
      <c r="E7" s="35">
        <v>32902.430224287076</v>
      </c>
      <c r="F7" s="35">
        <v>126063.83875127966</v>
      </c>
      <c r="G7" s="35">
        <v>136098.02355286686</v>
      </c>
      <c r="H7" s="35">
        <v>150449.22758866957</v>
      </c>
      <c r="I7" s="35">
        <v>288325.34726830421</v>
      </c>
      <c r="J7" s="35">
        <v>311305.66153316322</v>
      </c>
      <c r="K7" s="35">
        <v>306248.99184671522</v>
      </c>
      <c r="L7" s="35">
        <v>301192.32216026715</v>
      </c>
      <c r="M7" s="35">
        <v>296135.65247381909</v>
      </c>
      <c r="N7" s="35">
        <v>291078.98278737109</v>
      </c>
      <c r="O7" s="35">
        <v>286022.31310092303</v>
      </c>
      <c r="P7" s="35">
        <v>280965.64341447502</v>
      </c>
      <c r="Q7" s="35">
        <v>275908.9737280269</v>
      </c>
    </row>
    <row r="8" spans="1:17" ht="13.2" x14ac:dyDescent="0.25">
      <c r="A8" s="34"/>
      <c r="B8" s="43" t="s">
        <v>12</v>
      </c>
      <c r="C8" s="35">
        <v>4419.860802170886</v>
      </c>
      <c r="D8" s="35">
        <v>8734.9304893605567</v>
      </c>
      <c r="E8" s="35">
        <v>22217.378520145016</v>
      </c>
      <c r="F8" s="35">
        <v>85124.655052752831</v>
      </c>
      <c r="G8" s="35">
        <v>91900.242155537388</v>
      </c>
      <c r="H8" s="35">
        <v>101590.89813777857</v>
      </c>
      <c r="I8" s="35">
        <v>194691.80037903946</v>
      </c>
      <c r="J8" s="35">
        <v>210209.26632468219</v>
      </c>
      <c r="K8" s="35">
        <v>206794.74819610248</v>
      </c>
      <c r="L8" s="35">
        <v>203380.2300675227</v>
      </c>
      <c r="M8" s="35">
        <v>199965.7119389429</v>
      </c>
      <c r="N8" s="35">
        <v>196551.19381036315</v>
      </c>
      <c r="O8" s="35">
        <v>193136.67568178335</v>
      </c>
      <c r="P8" s="35">
        <v>189722.15755320358</v>
      </c>
      <c r="Q8" s="35">
        <v>186307.63942462378</v>
      </c>
    </row>
    <row r="9" spans="1:17" ht="13.2" x14ac:dyDescent="0.25">
      <c r="A9" s="34"/>
      <c r="B9" s="43" t="s">
        <v>13</v>
      </c>
      <c r="C9" s="35">
        <v>4130.0520133579985</v>
      </c>
      <c r="D9" s="35">
        <v>8162.1840299600753</v>
      </c>
      <c r="E9" s="35">
        <v>20760.592470150372</v>
      </c>
      <c r="F9" s="35">
        <v>79543.060001877893</v>
      </c>
      <c r="G9" s="35">
        <v>85874.374133262623</v>
      </c>
      <c r="H9" s="35">
        <v>94929.617056423682</v>
      </c>
      <c r="I9" s="35">
        <v>181925.92439671519</v>
      </c>
      <c r="J9" s="35">
        <v>196425.91531035173</v>
      </c>
      <c r="K9" s="35">
        <v>193235.28598902517</v>
      </c>
      <c r="L9" s="35">
        <v>190044.65666769867</v>
      </c>
      <c r="M9" s="35">
        <v>186854.02734637208</v>
      </c>
      <c r="N9" s="35">
        <v>183663.39802504555</v>
      </c>
      <c r="O9" s="35">
        <v>180472.76870371905</v>
      </c>
      <c r="P9" s="35">
        <v>177282.13938239249</v>
      </c>
      <c r="Q9" s="35">
        <v>174091.51006106593</v>
      </c>
    </row>
    <row r="10" spans="1:17" ht="13.2" x14ac:dyDescent="0.25">
      <c r="A10" s="34"/>
      <c r="B10" s="44" t="s">
        <v>15</v>
      </c>
      <c r="C10" s="35">
        <v>4143.8285502404578</v>
      </c>
      <c r="D10" s="35">
        <v>8189.410473832083</v>
      </c>
      <c r="E10" s="35">
        <v>20829.843188287017</v>
      </c>
      <c r="F10" s="35">
        <v>79808.390292226584</v>
      </c>
      <c r="G10" s="35">
        <v>86160.823669171252</v>
      </c>
      <c r="H10" s="35">
        <v>95246.271995970616</v>
      </c>
      <c r="I10" s="35">
        <v>182532.77128368433</v>
      </c>
      <c r="J10" s="35">
        <v>197081.12954450457</v>
      </c>
      <c r="K10" s="35">
        <v>193879.85730091424</v>
      </c>
      <c r="L10" s="35">
        <v>190678.58505732391</v>
      </c>
      <c r="M10" s="35">
        <v>187477.31281373362</v>
      </c>
      <c r="N10" s="35">
        <v>184276.04057014332</v>
      </c>
      <c r="O10" s="35">
        <v>181074.76832655302</v>
      </c>
      <c r="P10" s="35">
        <v>177873.49608296269</v>
      </c>
      <c r="Q10" s="35">
        <v>174672.22383937234</v>
      </c>
    </row>
    <row r="11" spans="1:17" ht="13.2" x14ac:dyDescent="0.25">
      <c r="A11" s="34"/>
      <c r="B11" s="43" t="s">
        <v>17</v>
      </c>
      <c r="C11" s="35">
        <v>182.16515993802426</v>
      </c>
      <c r="D11" s="35">
        <v>360.01133991829488</v>
      </c>
      <c r="E11" s="35">
        <v>915.6922565384815</v>
      </c>
      <c r="F11" s="35">
        <v>3508.4241555158196</v>
      </c>
      <c r="G11" s="35">
        <v>3787.6808931141013</v>
      </c>
      <c r="H11" s="35">
        <v>4187.0825883082762</v>
      </c>
      <c r="I11" s="35">
        <v>8024.2488490248124</v>
      </c>
      <c r="J11" s="35">
        <v>8663.8033038692865</v>
      </c>
      <c r="K11" s="35">
        <v>8523.07347801176</v>
      </c>
      <c r="L11" s="35">
        <v>8382.3436521542335</v>
      </c>
      <c r="M11" s="35">
        <v>8241.6138262967052</v>
      </c>
      <c r="N11" s="35">
        <v>8100.8840004391786</v>
      </c>
      <c r="O11" s="35">
        <v>7960.154174581653</v>
      </c>
      <c r="P11" s="35">
        <v>7819.4243487241256</v>
      </c>
      <c r="Q11" s="35">
        <v>7678.6945228665991</v>
      </c>
    </row>
    <row r="12" spans="1:17" ht="13.2" x14ac:dyDescent="0.25">
      <c r="A12" s="34"/>
      <c r="B12" s="43" t="s">
        <v>18</v>
      </c>
      <c r="C12" s="35">
        <v>185.56699777347359</v>
      </c>
      <c r="D12" s="35">
        <v>366.73436092704054</v>
      </c>
      <c r="E12" s="35">
        <v>932.79232421871393</v>
      </c>
      <c r="F12" s="35">
        <v>3573.9421175624507</v>
      </c>
      <c r="G12" s="35">
        <v>3858.4138267617195</v>
      </c>
      <c r="H12" s="35">
        <v>4265.2741369771002</v>
      </c>
      <c r="I12" s="35">
        <v>8174.0974443597279</v>
      </c>
      <c r="J12" s="35">
        <v>8825.5952397587862</v>
      </c>
      <c r="K12" s="35">
        <v>8682.2373589738454</v>
      </c>
      <c r="L12" s="35">
        <v>8538.8794781889028</v>
      </c>
      <c r="M12" s="35">
        <v>8395.521597403962</v>
      </c>
      <c r="N12" s="35">
        <v>8252.163716619023</v>
      </c>
      <c r="O12" s="35">
        <v>8108.8058358340804</v>
      </c>
      <c r="P12" s="35">
        <v>7965.4479550491387</v>
      </c>
      <c r="Q12" s="35">
        <v>7822.0900742641979</v>
      </c>
    </row>
    <row r="13" spans="1:17" ht="13.2" x14ac:dyDescent="0.25">
      <c r="A13" s="34"/>
      <c r="B13" s="44" t="s">
        <v>25</v>
      </c>
      <c r="C13" s="35">
        <v>708.93038312920692</v>
      </c>
      <c r="D13" s="35">
        <v>1401.0526339173045</v>
      </c>
      <c r="E13" s="35">
        <v>3563.5906584833783</v>
      </c>
      <c r="F13" s="35">
        <v>13653.700200388439</v>
      </c>
      <c r="G13" s="35">
        <v>14740.480933017647</v>
      </c>
      <c r="H13" s="35">
        <v>16294.828629870284</v>
      </c>
      <c r="I13" s="35">
        <v>31227.891287217764</v>
      </c>
      <c r="J13" s="35">
        <v>33716.839145628983</v>
      </c>
      <c r="K13" s="35">
        <v>33169.162249581321</v>
      </c>
      <c r="L13" s="35">
        <v>32621.485353533666</v>
      </c>
      <c r="M13" s="35">
        <v>32073.808457486</v>
      </c>
      <c r="N13" s="35">
        <v>31526.131561438335</v>
      </c>
      <c r="O13" s="35">
        <v>30978.454665390676</v>
      </c>
      <c r="P13" s="35">
        <v>30430.777769343018</v>
      </c>
      <c r="Q13" s="35">
        <v>29883.100873295352</v>
      </c>
    </row>
    <row r="14" spans="1:17" ht="13.2" x14ac:dyDescent="0.25">
      <c r="A14" s="34"/>
      <c r="B14" s="43" t="s">
        <v>26</v>
      </c>
      <c r="C14" s="35">
        <v>368.69691811598585</v>
      </c>
      <c r="D14" s="35">
        <v>728.65234801122597</v>
      </c>
      <c r="E14" s="35">
        <v>1853.3341559015596</v>
      </c>
      <c r="F14" s="35">
        <v>7100.9471515983032</v>
      </c>
      <c r="G14" s="35">
        <v>7666.1545631068502</v>
      </c>
      <c r="H14" s="35">
        <v>8474.5318299700211</v>
      </c>
      <c r="I14" s="35">
        <v>16240.8433195334</v>
      </c>
      <c r="J14" s="35">
        <v>17535.282698329713</v>
      </c>
      <c r="K14" s="35">
        <v>17250.449675932221</v>
      </c>
      <c r="L14" s="35">
        <v>16965.616653534733</v>
      </c>
      <c r="M14" s="35">
        <v>16680.783631137248</v>
      </c>
      <c r="N14" s="35">
        <v>16395.950608739757</v>
      </c>
      <c r="O14" s="35">
        <v>16111.117586342263</v>
      </c>
      <c r="P14" s="35">
        <v>15826.284563944773</v>
      </c>
      <c r="Q14" s="35">
        <v>15541.451541547289</v>
      </c>
    </row>
    <row r="15" spans="1:17" ht="13.2" x14ac:dyDescent="0.25">
      <c r="A15" s="34"/>
      <c r="B15" s="44" t="s">
        <v>28</v>
      </c>
      <c r="C15" s="35">
        <v>5517.1310817838657</v>
      </c>
      <c r="D15" s="35">
        <v>10903.455709827449</v>
      </c>
      <c r="E15" s="35">
        <v>27733.042979327322</v>
      </c>
      <c r="F15" s="35">
        <v>106257.61788402915</v>
      </c>
      <c r="G15" s="35">
        <v>114715.30555232542</v>
      </c>
      <c r="H15" s="35">
        <v>126811.75422243681</v>
      </c>
      <c r="I15" s="35">
        <v>243025.79454811726</v>
      </c>
      <c r="J15" s="35">
        <v>262395.61127111875</v>
      </c>
      <c r="K15" s="35">
        <v>258133.40824263208</v>
      </c>
      <c r="L15" s="35">
        <v>253871.20521414554</v>
      </c>
      <c r="M15" s="35">
        <v>249609.00218565893</v>
      </c>
      <c r="N15" s="35">
        <v>245346.79915717233</v>
      </c>
      <c r="O15" s="35">
        <v>241084.59612868572</v>
      </c>
      <c r="P15" s="35">
        <v>236822.39310019917</v>
      </c>
      <c r="Q15" s="35">
        <v>232560.19007171254</v>
      </c>
    </row>
    <row r="16" spans="1:17" ht="13.2" x14ac:dyDescent="0.25">
      <c r="A16" s="34"/>
      <c r="B16" s="44" t="s">
        <v>27</v>
      </c>
      <c r="C16" s="35">
        <v>1526.418131327089</v>
      </c>
      <c r="D16" s="35">
        <v>3016.6461958016771</v>
      </c>
      <c r="E16" s="35">
        <v>7672.8682014260348</v>
      </c>
      <c r="F16" s="35">
        <v>29398.16946987695</v>
      </c>
      <c r="G16" s="35">
        <v>31738.147914219935</v>
      </c>
      <c r="H16" s="35">
        <v>35084.858061399449</v>
      </c>
      <c r="I16" s="35">
        <v>67237.659152821012</v>
      </c>
      <c r="J16" s="35">
        <v>72596.683437035099</v>
      </c>
      <c r="K16" s="35">
        <v>71417.464766019635</v>
      </c>
      <c r="L16" s="35">
        <v>70238.246095004215</v>
      </c>
      <c r="M16" s="35">
        <v>69059.027423988766</v>
      </c>
      <c r="N16" s="35">
        <v>67879.808752973317</v>
      </c>
      <c r="O16" s="35">
        <v>66700.590081957867</v>
      </c>
      <c r="P16" s="35">
        <v>65521.371410942425</v>
      </c>
      <c r="Q16" s="35">
        <v>64342.152739926983</v>
      </c>
    </row>
    <row r="17" spans="1:17" ht="13.2" x14ac:dyDescent="0.25">
      <c r="A17" s="34"/>
      <c r="B17" s="44" t="s">
        <v>4</v>
      </c>
      <c r="C17" s="35">
        <v>4322.4038884089641</v>
      </c>
      <c r="D17" s="35">
        <v>8542.3272818116056</v>
      </c>
      <c r="E17" s="35">
        <v>21727.490435572254</v>
      </c>
      <c r="F17" s="35">
        <v>83247.675994404475</v>
      </c>
      <c r="G17" s="35">
        <v>89873.862960506434</v>
      </c>
      <c r="H17" s="35">
        <v>99350.842207974914</v>
      </c>
      <c r="I17" s="35">
        <v>190398.8909755637</v>
      </c>
      <c r="J17" s="35">
        <v>205574.20036737897</v>
      </c>
      <c r="K17" s="35">
        <v>202234.97157791862</v>
      </c>
      <c r="L17" s="35">
        <v>198895.74278845833</v>
      </c>
      <c r="M17" s="35">
        <v>195556.5139989981</v>
      </c>
      <c r="N17" s="35">
        <v>192217.28520953777</v>
      </c>
      <c r="O17" s="35">
        <v>188878.05642007748</v>
      </c>
      <c r="P17" s="35">
        <v>185538.82763061716</v>
      </c>
      <c r="Q17" s="35">
        <v>182199.59884115684</v>
      </c>
    </row>
    <row r="18" spans="1:17" ht="13.2" x14ac:dyDescent="0.25">
      <c r="A18" s="34"/>
      <c r="B18" s="44" t="s">
        <v>46</v>
      </c>
      <c r="C18" s="35">
        <v>264.17451674447602</v>
      </c>
      <c r="D18" s="35">
        <v>522.08568190428673</v>
      </c>
      <c r="E18" s="35">
        <v>1327.9298820916777</v>
      </c>
      <c r="F18" s="35">
        <v>5087.8897816320296</v>
      </c>
      <c r="G18" s="35">
        <v>5492.8657590788898</v>
      </c>
      <c r="H18" s="35">
        <v>6072.075031865973</v>
      </c>
      <c r="I18" s="35">
        <v>11636.704091219974</v>
      </c>
      <c r="J18" s="35">
        <v>12564.181052773964</v>
      </c>
      <c r="K18" s="35">
        <v>12360.095739478631</v>
      </c>
      <c r="L18" s="35">
        <v>12156.010426183295</v>
      </c>
      <c r="M18" s="35">
        <v>11951.925112887964</v>
      </c>
      <c r="N18" s="35">
        <v>11747.839799592628</v>
      </c>
      <c r="O18" s="35">
        <v>11543.754486297294</v>
      </c>
      <c r="P18" s="35">
        <v>11339.669173001959</v>
      </c>
      <c r="Q18" s="35">
        <v>11135.583859706625</v>
      </c>
    </row>
    <row r="19" spans="1:17" ht="13.2" x14ac:dyDescent="0.25">
      <c r="A19" s="34"/>
      <c r="B19" s="44" t="s">
        <v>47</v>
      </c>
      <c r="C19" s="35">
        <v>141.94795541001824</v>
      </c>
      <c r="D19" s="35">
        <v>280.53044634445536</v>
      </c>
      <c r="E19" s="35">
        <v>713.53185013339009</v>
      </c>
      <c r="F19" s="35">
        <v>2733.8577571914589</v>
      </c>
      <c r="G19" s="35">
        <v>2951.4620617139826</v>
      </c>
      <c r="H19" s="35">
        <v>3262.6865243905827</v>
      </c>
      <c r="I19" s="35">
        <v>6252.7089055216738</v>
      </c>
      <c r="J19" s="35">
        <v>6751.066809247216</v>
      </c>
      <c r="K19" s="35">
        <v>6641.4063722433448</v>
      </c>
      <c r="L19" s="35">
        <v>6531.7459352394735</v>
      </c>
      <c r="M19" s="35">
        <v>6422.0854982356022</v>
      </c>
      <c r="N19" s="35">
        <v>6312.4250612317301</v>
      </c>
      <c r="O19" s="35">
        <v>6202.7646242278588</v>
      </c>
      <c r="P19" s="35">
        <v>6093.1041872239875</v>
      </c>
      <c r="Q19" s="35">
        <v>5983.4437502201172</v>
      </c>
    </row>
    <row r="20" spans="1:17" ht="13.2" x14ac:dyDescent="0.25">
      <c r="A20" s="34"/>
      <c r="B20" s="44" t="s">
        <v>31</v>
      </c>
      <c r="C20" s="35">
        <v>1173.5286479526965</v>
      </c>
      <c r="D20" s="35">
        <v>2319.2339365315052</v>
      </c>
      <c r="E20" s="35">
        <v>5898.9935074410078</v>
      </c>
      <c r="F20" s="35">
        <v>22601.666844899519</v>
      </c>
      <c r="G20" s="35">
        <v>24400.670462368893</v>
      </c>
      <c r="H20" s="35">
        <v>26973.661540963163</v>
      </c>
      <c r="I20" s="35">
        <v>51693.122361245085</v>
      </c>
      <c r="J20" s="35">
        <v>55813.204790514792</v>
      </c>
      <c r="K20" s="35">
        <v>54906.60727032274</v>
      </c>
      <c r="L20" s="35">
        <v>54000.009750130681</v>
      </c>
      <c r="M20" s="35">
        <v>53093.412229938622</v>
      </c>
      <c r="N20" s="35">
        <v>52186.81470974657</v>
      </c>
      <c r="O20" s="35">
        <v>51280.217189554518</v>
      </c>
      <c r="P20" s="35">
        <v>50373.619669362459</v>
      </c>
      <c r="Q20" s="35">
        <v>49467.022149170407</v>
      </c>
    </row>
    <row r="21" spans="1:17" ht="13.2" x14ac:dyDescent="0.25">
      <c r="A21" s="34"/>
      <c r="B21" s="44" t="s">
        <v>30</v>
      </c>
      <c r="C21" s="35">
        <v>547.91744400106336</v>
      </c>
      <c r="D21" s="35">
        <v>1082.8442345755918</v>
      </c>
      <c r="E21" s="35">
        <v>2754.2245776570339</v>
      </c>
      <c r="F21" s="35">
        <v>10552.658897100993</v>
      </c>
      <c r="G21" s="35">
        <v>11392.608961849834</v>
      </c>
      <c r="H21" s="35">
        <v>12593.93173967923</v>
      </c>
      <c r="I21" s="35">
        <v>24135.383082483815</v>
      </c>
      <c r="J21" s="35">
        <v>26059.038749226562</v>
      </c>
      <c r="K21" s="35">
        <v>25635.750747806287</v>
      </c>
      <c r="L21" s="35">
        <v>25212.462746386012</v>
      </c>
      <c r="M21" s="35">
        <v>24789.174744965734</v>
      </c>
      <c r="N21" s="35">
        <v>24365.886743545463</v>
      </c>
      <c r="O21" s="35">
        <v>23942.598742125192</v>
      </c>
      <c r="P21" s="35">
        <v>23519.310740704914</v>
      </c>
      <c r="Q21" s="35">
        <v>23096.022739284643</v>
      </c>
    </row>
    <row r="22" spans="1:17" ht="13.2" x14ac:dyDescent="0.25">
      <c r="A22" s="34"/>
      <c r="B22" s="43" t="s">
        <v>34</v>
      </c>
      <c r="C22" s="35">
        <v>5430.7773048134704</v>
      </c>
      <c r="D22" s="35">
        <v>10732.795529995616</v>
      </c>
      <c r="E22" s="35">
        <v>27298.967193806391</v>
      </c>
      <c r="F22" s="35">
        <v>104594.48055773671</v>
      </c>
      <c r="G22" s="35">
        <v>112919.7890485643</v>
      </c>
      <c r="H22" s="35">
        <v>124826.90489059742</v>
      </c>
      <c r="I22" s="35">
        <v>239221.97061329134</v>
      </c>
      <c r="J22" s="35">
        <v>258288.61222436224</v>
      </c>
      <c r="K22" s="35">
        <v>254093.12092055072</v>
      </c>
      <c r="L22" s="35">
        <v>249897.62961673929</v>
      </c>
      <c r="M22" s="35">
        <v>245702.13831292774</v>
      </c>
      <c r="N22" s="35">
        <v>241506.64700911631</v>
      </c>
      <c r="O22" s="35">
        <v>237311.15570530487</v>
      </c>
      <c r="P22" s="35">
        <v>233115.66440149336</v>
      </c>
      <c r="Q22" s="35">
        <v>228920.17309768187</v>
      </c>
    </row>
    <row r="23" spans="1:17" ht="13.2" x14ac:dyDescent="0.25">
      <c r="A23" s="34"/>
      <c r="B23" s="43" t="s">
        <v>33</v>
      </c>
      <c r="C23" s="35">
        <v>1814.2504033474827</v>
      </c>
      <c r="D23" s="35">
        <v>3585.48648313787</v>
      </c>
      <c r="E23" s="35">
        <v>9119.7188657386978</v>
      </c>
      <c r="F23" s="35">
        <v>34941.69764088899</v>
      </c>
      <c r="G23" s="35">
        <v>37722.919082999833</v>
      </c>
      <c r="H23" s="35">
        <v>41700.708726476259</v>
      </c>
      <c r="I23" s="35">
        <v>79916.470942394939</v>
      </c>
      <c r="J23" s="35">
        <v>86286.031005685974</v>
      </c>
      <c r="K23" s="35">
        <v>84884.450465192378</v>
      </c>
      <c r="L23" s="35">
        <v>83482.869924698767</v>
      </c>
      <c r="M23" s="35">
        <v>82081.289384205171</v>
      </c>
      <c r="N23" s="35">
        <v>80679.708843711589</v>
      </c>
      <c r="O23" s="35">
        <v>79278.128303217978</v>
      </c>
      <c r="P23" s="35">
        <v>77876.547762724396</v>
      </c>
      <c r="Q23" s="35">
        <v>76474.967222230785</v>
      </c>
    </row>
    <row r="24" spans="1:17" ht="13.2" x14ac:dyDescent="0.25">
      <c r="A24" s="34"/>
      <c r="B24" s="43" t="s">
        <v>35</v>
      </c>
      <c r="C24" s="35">
        <v>1027.3671109871691</v>
      </c>
      <c r="D24" s="35">
        <v>2030.3762274867065</v>
      </c>
      <c r="E24" s="35">
        <v>5164.2811856741519</v>
      </c>
      <c r="F24" s="35">
        <v>19786.65728395143</v>
      </c>
      <c r="G24" s="35">
        <v>21361.597233103381</v>
      </c>
      <c r="H24" s="35">
        <v>23614.125465475696</v>
      </c>
      <c r="I24" s="35">
        <v>45254.808112975268</v>
      </c>
      <c r="J24" s="35">
        <v>48861.739387957168</v>
      </c>
      <c r="K24" s="35">
        <v>48068.057463981349</v>
      </c>
      <c r="L24" s="35">
        <v>47274.375540005523</v>
      </c>
      <c r="M24" s="35">
        <v>46480.693616029697</v>
      </c>
      <c r="N24" s="35">
        <v>45687.011692053879</v>
      </c>
      <c r="O24" s="35">
        <v>44893.32976807806</v>
      </c>
      <c r="P24" s="35">
        <v>44099.647844102234</v>
      </c>
      <c r="Q24" s="35">
        <v>43305.965920126408</v>
      </c>
    </row>
    <row r="25" spans="1:17" ht="13.2" x14ac:dyDescent="0.25">
      <c r="A25" s="34"/>
      <c r="B25" s="43" t="s">
        <v>36</v>
      </c>
      <c r="C25" s="35">
        <v>239.34785856812582</v>
      </c>
      <c r="D25" s="35">
        <v>473.0209843583774</v>
      </c>
      <c r="E25" s="35">
        <v>1203.1333586755313</v>
      </c>
      <c r="F25" s="35">
        <v>4609.7388153535412</v>
      </c>
      <c r="G25" s="35">
        <v>4976.6558600705985</v>
      </c>
      <c r="H25" s="35">
        <v>5501.4320603370406</v>
      </c>
      <c r="I25" s="35">
        <v>10543.107031472176</v>
      </c>
      <c r="J25" s="35">
        <v>11383.421333377157</v>
      </c>
      <c r="K25" s="35">
        <v>11198.515600211034</v>
      </c>
      <c r="L25" s="35">
        <v>11013.60986704491</v>
      </c>
      <c r="M25" s="35">
        <v>10828.704133878789</v>
      </c>
      <c r="N25" s="35">
        <v>10643.798400712667</v>
      </c>
      <c r="O25" s="35">
        <v>10458.892667546545</v>
      </c>
      <c r="P25" s="35">
        <v>10273.98693438042</v>
      </c>
      <c r="Q25" s="35">
        <v>10089.081201214301</v>
      </c>
    </row>
    <row r="26" spans="1:17" ht="13.2" x14ac:dyDescent="0.25">
      <c r="A26" s="34"/>
      <c r="B26" s="43" t="s">
        <v>38</v>
      </c>
      <c r="C26" s="35">
        <v>179.23932427848447</v>
      </c>
      <c r="D26" s="35">
        <v>354.22903765736851</v>
      </c>
      <c r="E26" s="35">
        <v>900.98491591277548</v>
      </c>
      <c r="F26" s="35">
        <v>3452.0737946318209</v>
      </c>
      <c r="G26" s="35">
        <v>3726.8452655561146</v>
      </c>
      <c r="H26" s="35">
        <v>4119.8319924727248</v>
      </c>
      <c r="I26" s="35">
        <v>7895.3678191314702</v>
      </c>
      <c r="J26" s="35">
        <v>8524.6501054073869</v>
      </c>
      <c r="K26" s="35">
        <v>8386.180603878589</v>
      </c>
      <c r="L26" s="35">
        <v>8247.7111023497928</v>
      </c>
      <c r="M26" s="35">
        <v>8109.2416008209948</v>
      </c>
      <c r="N26" s="35">
        <v>7970.7720992921977</v>
      </c>
      <c r="O26" s="35">
        <v>7832.3025977633997</v>
      </c>
      <c r="P26" s="35">
        <v>7693.8330962346017</v>
      </c>
      <c r="Q26" s="35">
        <v>7555.3635947058046</v>
      </c>
    </row>
    <row r="27" spans="1:17" ht="13.2" x14ac:dyDescent="0.25">
      <c r="A27" s="34"/>
      <c r="B27" s="44" t="s">
        <v>39</v>
      </c>
      <c r="C27" s="35">
        <v>656.87226081605525</v>
      </c>
      <c r="D27" s="35">
        <v>1298.1706427947186</v>
      </c>
      <c r="E27" s="35">
        <v>3301.9093385849733</v>
      </c>
      <c r="F27" s="35">
        <v>12651.082719216976</v>
      </c>
      <c r="G27" s="35">
        <v>13658.059051226388</v>
      </c>
      <c r="H27" s="35">
        <v>15098.268005480979</v>
      </c>
      <c r="I27" s="35">
        <v>28934.767134411486</v>
      </c>
      <c r="J27" s="35">
        <v>31240.946761797957</v>
      </c>
      <c r="K27" s="35">
        <v>30733.486834187577</v>
      </c>
      <c r="L27" s="35">
        <v>30226.026906577194</v>
      </c>
      <c r="M27" s="35">
        <v>29718.566978966814</v>
      </c>
      <c r="N27" s="35">
        <v>29211.10705135643</v>
      </c>
      <c r="O27" s="35">
        <v>28703.647123746046</v>
      </c>
      <c r="P27" s="35">
        <v>28196.18719613567</v>
      </c>
      <c r="Q27" s="35">
        <v>27688.727268525286</v>
      </c>
    </row>
    <row r="28" spans="1:17" ht="13.2" x14ac:dyDescent="0.25">
      <c r="A28" s="34"/>
      <c r="B28" s="43" t="s">
        <v>3</v>
      </c>
      <c r="C28" s="35">
        <v>3579.3349514816987</v>
      </c>
      <c r="D28" s="35">
        <v>7073.8069361765756</v>
      </c>
      <c r="E28" s="35">
        <v>17992.295012638089</v>
      </c>
      <c r="F28" s="35">
        <v>68936.481645188498</v>
      </c>
      <c r="G28" s="35">
        <v>74423.553935314398</v>
      </c>
      <c r="H28" s="35">
        <v>82271.335848035364</v>
      </c>
      <c r="I28" s="35">
        <v>157667.22009012508</v>
      </c>
      <c r="J28" s="35">
        <v>170233.72630009119</v>
      </c>
      <c r="K28" s="35">
        <v>167468.54779625899</v>
      </c>
      <c r="L28" s="35">
        <v>164703.36929242677</v>
      </c>
      <c r="M28" s="35">
        <v>161938.1907885946</v>
      </c>
      <c r="N28" s="35">
        <v>159173.01228476237</v>
      </c>
      <c r="O28" s="35">
        <v>156407.83378093017</v>
      </c>
      <c r="P28" s="35">
        <v>153642.65527709801</v>
      </c>
      <c r="Q28" s="35">
        <v>150877.47677326581</v>
      </c>
    </row>
    <row r="29" spans="1:17" ht="13.2" x14ac:dyDescent="0.25">
      <c r="A29" s="34"/>
      <c r="B29" s="43" t="s">
        <v>32</v>
      </c>
      <c r="C29" s="35">
        <v>83.77436884649714</v>
      </c>
      <c r="D29" s="35">
        <v>165.56251914195752</v>
      </c>
      <c r="E29" s="35">
        <v>421.1098372226316</v>
      </c>
      <c r="F29" s="35">
        <v>1613.4590136452975</v>
      </c>
      <c r="G29" s="35">
        <v>1741.8839931879672</v>
      </c>
      <c r="H29" s="35">
        <v>1925.5614040743114</v>
      </c>
      <c r="I29" s="35">
        <v>3690.2027974119083</v>
      </c>
      <c r="J29" s="35">
        <v>3984.321995703116</v>
      </c>
      <c r="K29" s="35">
        <v>3919.6029663173499</v>
      </c>
      <c r="L29" s="35">
        <v>3854.8839369315838</v>
      </c>
      <c r="M29" s="35">
        <v>3790.1649075458176</v>
      </c>
      <c r="N29" s="35">
        <v>3725.4458781600515</v>
      </c>
      <c r="O29" s="35">
        <v>3660.7268487742854</v>
      </c>
      <c r="P29" s="35">
        <v>3596.0078193885197</v>
      </c>
      <c r="Q29" s="35">
        <v>3531.2887900027536</v>
      </c>
    </row>
    <row r="30" spans="1:17" ht="13.2" x14ac:dyDescent="0.25">
      <c r="A30" s="34"/>
      <c r="B30" s="43" t="s">
        <v>19</v>
      </c>
      <c r="C30" s="35">
        <v>582.80994764897571</v>
      </c>
      <c r="D30" s="35">
        <v>1151.8019704876763</v>
      </c>
      <c r="E30" s="35">
        <v>2929.6192327738754</v>
      </c>
      <c r="F30" s="35">
        <v>11224.673802071889</v>
      </c>
      <c r="G30" s="35">
        <v>12118.11360513659</v>
      </c>
      <c r="H30" s="35">
        <v>13395.93907487089</v>
      </c>
      <c r="I30" s="35">
        <v>25672.373648251778</v>
      </c>
      <c r="J30" s="35">
        <v>27718.531642861672</v>
      </c>
      <c r="K30" s="35">
        <v>27268.287795637654</v>
      </c>
      <c r="L30" s="35">
        <v>26818.04394841363</v>
      </c>
      <c r="M30" s="35">
        <v>26367.800101189609</v>
      </c>
      <c r="N30" s="35">
        <v>25917.556253965595</v>
      </c>
      <c r="O30" s="35">
        <v>25467.312406741577</v>
      </c>
      <c r="P30" s="35">
        <v>25017.068559517556</v>
      </c>
      <c r="Q30" s="35">
        <v>24566.824712293539</v>
      </c>
    </row>
    <row r="31" spans="1:17" ht="13.2" x14ac:dyDescent="0.25">
      <c r="A31" s="34"/>
      <c r="B31" s="43" t="s">
        <v>14</v>
      </c>
      <c r="C31" s="35">
        <v>794.27643193875656</v>
      </c>
      <c r="D31" s="35">
        <v>1569.7212497992409</v>
      </c>
      <c r="E31" s="35">
        <v>3992.6008822146782</v>
      </c>
      <c r="F31" s="35">
        <v>15297.42910729428</v>
      </c>
      <c r="G31" s="35">
        <v>16515.044183689148</v>
      </c>
      <c r="H31" s="35">
        <v>18256.515239279848</v>
      </c>
      <c r="I31" s="35">
        <v>34987.325496052406</v>
      </c>
      <c r="J31" s="35">
        <v>37775.910484516884</v>
      </c>
      <c r="K31" s="35">
        <v>37162.300373848593</v>
      </c>
      <c r="L31" s="35">
        <v>36548.690263180295</v>
      </c>
      <c r="M31" s="35">
        <v>35935.080152511997</v>
      </c>
      <c r="N31" s="35">
        <v>35321.470041843699</v>
      </c>
      <c r="O31" s="35">
        <v>34707.859931175408</v>
      </c>
      <c r="P31" s="35">
        <v>34094.249820507117</v>
      </c>
      <c r="Q31" s="35">
        <v>33480.639709838812</v>
      </c>
    </row>
    <row r="32" spans="1:17" ht="13.2" x14ac:dyDescent="0.25">
      <c r="A32" s="34"/>
      <c r="B32" s="43" t="s">
        <v>20</v>
      </c>
      <c r="C32" s="35">
        <v>4012.0585261702709</v>
      </c>
      <c r="D32" s="35">
        <v>7928.994580130382</v>
      </c>
      <c r="E32" s="35">
        <v>20167.472893517093</v>
      </c>
      <c r="F32" s="35">
        <v>77270.555200280214</v>
      </c>
      <c r="G32" s="35">
        <v>83420.986904415389</v>
      </c>
      <c r="H32" s="35">
        <v>92217.526139007881</v>
      </c>
      <c r="I32" s="35">
        <v>176728.3931888779</v>
      </c>
      <c r="J32" s="35">
        <v>190814.12673080177</v>
      </c>
      <c r="K32" s="35">
        <v>187714.6520677529</v>
      </c>
      <c r="L32" s="35">
        <v>184615.17740470407</v>
      </c>
      <c r="M32" s="35">
        <v>181515.7027416552</v>
      </c>
      <c r="N32" s="35">
        <v>178416.22807860633</v>
      </c>
      <c r="O32" s="35">
        <v>175316.75341555753</v>
      </c>
      <c r="P32" s="35">
        <v>172217.27875250866</v>
      </c>
      <c r="Q32" s="35">
        <v>169117.80408945979</v>
      </c>
    </row>
    <row r="33" spans="1:17" ht="13.2" x14ac:dyDescent="0.25">
      <c r="A33" s="34"/>
      <c r="B33" s="43" t="s">
        <v>21</v>
      </c>
      <c r="C33" s="35">
        <v>7932.5863321001352</v>
      </c>
      <c r="D33" s="35">
        <v>15677.097834780927</v>
      </c>
      <c r="E33" s="35">
        <v>39874.846985550699</v>
      </c>
      <c r="F33" s="35">
        <v>152778.26733017055</v>
      </c>
      <c r="G33" s="35">
        <v>164938.81537663928</v>
      </c>
      <c r="H33" s="35">
        <v>182331.21043941003</v>
      </c>
      <c r="I33" s="35">
        <v>349424.92168535589</v>
      </c>
      <c r="J33" s="35">
        <v>377275.03818874795</v>
      </c>
      <c r="K33" s="35">
        <v>371146.79998174915</v>
      </c>
      <c r="L33" s="35">
        <v>365018.56177475036</v>
      </c>
      <c r="M33" s="35">
        <v>358890.32356775156</v>
      </c>
      <c r="N33" s="35">
        <v>352762.08536075271</v>
      </c>
      <c r="O33" s="35">
        <v>346633.84715375392</v>
      </c>
      <c r="P33" s="35">
        <v>340505.60894675506</v>
      </c>
      <c r="Q33" s="35">
        <v>334377.37073975627</v>
      </c>
    </row>
    <row r="34" spans="1:17" ht="13.2" x14ac:dyDescent="0.25">
      <c r="A34" s="34"/>
      <c r="B34" s="43" t="s">
        <v>22</v>
      </c>
      <c r="C34" s="35">
        <v>1924.8212106242718</v>
      </c>
      <c r="D34" s="35">
        <v>3804.0065585304828</v>
      </c>
      <c r="E34" s="35">
        <v>9675.5267494032323</v>
      </c>
      <c r="F34" s="35">
        <v>37071.244757784181</v>
      </c>
      <c r="G34" s="35">
        <v>40021.969758776599</v>
      </c>
      <c r="H34" s="35">
        <v>44242.188678412975</v>
      </c>
      <c r="I34" s="35">
        <v>84787.038252457816</v>
      </c>
      <c r="J34" s="35">
        <v>91544.795775645587</v>
      </c>
      <c r="K34" s="35">
        <v>90057.794892105696</v>
      </c>
      <c r="L34" s="35">
        <v>88570.794008565819</v>
      </c>
      <c r="M34" s="35">
        <v>87083.793125025913</v>
      </c>
      <c r="N34" s="35">
        <v>85596.792241486022</v>
      </c>
      <c r="O34" s="35">
        <v>84109.791357946131</v>
      </c>
      <c r="P34" s="35">
        <v>82622.790474406254</v>
      </c>
      <c r="Q34" s="35">
        <v>81135.789590866349</v>
      </c>
    </row>
    <row r="35" spans="1:17" ht="13.2" x14ac:dyDescent="0.25">
      <c r="A35" s="34"/>
      <c r="B35" s="43" t="s">
        <v>24</v>
      </c>
      <c r="C35" s="35">
        <v>2639.4401218726348</v>
      </c>
      <c r="D35" s="35">
        <v>5216.3013785553667</v>
      </c>
      <c r="E35" s="35">
        <v>13267.712014844297</v>
      </c>
      <c r="F35" s="35">
        <v>50834.503610712803</v>
      </c>
      <c r="G35" s="35">
        <v>54880.729781353395</v>
      </c>
      <c r="H35" s="35">
        <v>60667.768638828144</v>
      </c>
      <c r="I35" s="35">
        <v>116265.50525474818</v>
      </c>
      <c r="J35" s="35">
        <v>125532.18220226764</v>
      </c>
      <c r="K35" s="35">
        <v>123493.10980862836</v>
      </c>
      <c r="L35" s="35">
        <v>121454.0374149891</v>
      </c>
      <c r="M35" s="35">
        <v>119414.96502134984</v>
      </c>
      <c r="N35" s="35">
        <v>117375.89262771061</v>
      </c>
      <c r="O35" s="35">
        <v>115336.82023407135</v>
      </c>
      <c r="P35" s="35">
        <v>113297.74784043209</v>
      </c>
      <c r="Q35" s="35">
        <v>111258.67544679281</v>
      </c>
    </row>
    <row r="36" spans="1:17" ht="13.2" x14ac:dyDescent="0.25">
      <c r="A36" s="34"/>
      <c r="B36" s="43" t="s">
        <v>16</v>
      </c>
      <c r="C36" s="35">
        <v>1026.8065160409285</v>
      </c>
      <c r="D36" s="35">
        <v>2029.268328820375</v>
      </c>
      <c r="E36" s="35">
        <v>5161.4632349117692</v>
      </c>
      <c r="F36" s="35">
        <v>19775.860461707711</v>
      </c>
      <c r="G36" s="35">
        <v>21349.941026354667</v>
      </c>
      <c r="H36" s="35">
        <v>23601.24014020661</v>
      </c>
      <c r="I36" s="35">
        <v>45230.114294718973</v>
      </c>
      <c r="J36" s="35">
        <v>48835.077405232143</v>
      </c>
      <c r="K36" s="35">
        <v>48041.828563132069</v>
      </c>
      <c r="L36" s="35">
        <v>47248.57972103198</v>
      </c>
      <c r="M36" s="35">
        <v>46455.330878931905</v>
      </c>
      <c r="N36" s="35">
        <v>45662.082036831824</v>
      </c>
      <c r="O36" s="35">
        <v>44868.833194731749</v>
      </c>
      <c r="P36" s="35">
        <v>44075.584352631668</v>
      </c>
      <c r="Q36" s="35">
        <v>43282.335510531579</v>
      </c>
    </row>
    <row r="37" spans="1:17" ht="13.2" x14ac:dyDescent="0.25">
      <c r="A37" s="34"/>
      <c r="B37" s="43" t="s">
        <v>37</v>
      </c>
      <c r="C37" s="35">
        <v>458.09872030306639</v>
      </c>
      <c r="D37" s="35">
        <v>905.3363122085035</v>
      </c>
      <c r="E37" s="35">
        <v>2302.7314940706501</v>
      </c>
      <c r="F37" s="35">
        <v>8822.7881581141082</v>
      </c>
      <c r="G37" s="35">
        <v>9525.0473287113036</v>
      </c>
      <c r="H37" s="35">
        <v>10529.440295607797</v>
      </c>
      <c r="I37" s="35">
        <v>20178.930649429472</v>
      </c>
      <c r="J37" s="35">
        <v>21787.246297866608</v>
      </c>
      <c r="K37" s="35">
        <v>21433.346830176197</v>
      </c>
      <c r="L37" s="35">
        <v>21079.447362485778</v>
      </c>
      <c r="M37" s="35">
        <v>20725.54789479536</v>
      </c>
      <c r="N37" s="35">
        <v>20371.648427104945</v>
      </c>
      <c r="O37" s="35">
        <v>20017.74895941453</v>
      </c>
      <c r="P37" s="35">
        <v>19663.849491724115</v>
      </c>
      <c r="Q37" s="35">
        <v>19309.950024033693</v>
      </c>
    </row>
    <row r="38" spans="1:17" ht="13.2" x14ac:dyDescent="0.25">
      <c r="A38" s="34"/>
      <c r="B38" s="43" t="s">
        <v>29</v>
      </c>
      <c r="C38" s="35">
        <v>247.00887525261604</v>
      </c>
      <c r="D38" s="35">
        <v>488.16138158174385</v>
      </c>
      <c r="E38" s="35">
        <v>1241.6431025672091</v>
      </c>
      <c r="F38" s="35">
        <v>4757.286765800377</v>
      </c>
      <c r="G38" s="35">
        <v>5135.948045950403</v>
      </c>
      <c r="H38" s="35">
        <v>5677.5212179963946</v>
      </c>
      <c r="I38" s="35">
        <v>10880.56949868487</v>
      </c>
      <c r="J38" s="35">
        <v>11747.780476940425</v>
      </c>
      <c r="K38" s="35">
        <v>11556.956303913099</v>
      </c>
      <c r="L38" s="35">
        <v>11366.13213088577</v>
      </c>
      <c r="M38" s="35">
        <v>11175.307957858444</v>
      </c>
      <c r="N38" s="35">
        <v>10984.483784831116</v>
      </c>
      <c r="O38" s="35">
        <v>10793.659611803789</v>
      </c>
      <c r="P38" s="35">
        <v>10602.835438776463</v>
      </c>
      <c r="Q38" s="35">
        <v>10412.011265749135</v>
      </c>
    </row>
    <row r="39" spans="1:17" ht="13.8" thickBot="1" x14ac:dyDescent="0.3">
      <c r="A39" s="34"/>
      <c r="B39" s="43" t="s">
        <v>23</v>
      </c>
      <c r="C39" s="35">
        <v>624.15164297782871</v>
      </c>
      <c r="D39" s="35">
        <v>1233.5051849492006</v>
      </c>
      <c r="E39" s="35">
        <v>3137.4321334277834</v>
      </c>
      <c r="F39" s="35">
        <v>12020.897418986726</v>
      </c>
      <c r="G39" s="35">
        <v>12977.713484385265</v>
      </c>
      <c r="H39" s="35">
        <v>14346.181661002494</v>
      </c>
      <c r="I39" s="35">
        <v>27493.44663098978</v>
      </c>
      <c r="J39" s="35">
        <v>29684.74909464845</v>
      </c>
      <c r="K39" s="35">
        <v>29202.567144736386</v>
      </c>
      <c r="L39" s="35">
        <v>28720.385194824325</v>
      </c>
      <c r="M39" s="35">
        <v>28238.20324491226</v>
      </c>
      <c r="N39" s="35">
        <v>27756.021295000206</v>
      </c>
      <c r="O39" s="35">
        <v>27273.839345088141</v>
      </c>
      <c r="P39" s="35">
        <v>26791.65739517608</v>
      </c>
      <c r="Q39" s="35">
        <v>26309.475445264019</v>
      </c>
    </row>
    <row r="40" spans="1:17" ht="13.8" thickTop="1" x14ac:dyDescent="0.25">
      <c r="B40" s="36" t="s">
        <v>41</v>
      </c>
      <c r="C40" s="37">
        <f t="shared" ref="C40:Q40" si="1">SUM(C6:C39)</f>
        <v>69366.134747100019</v>
      </c>
      <c r="D40" s="37">
        <f t="shared" si="1"/>
        <v>137087.65783617774</v>
      </c>
      <c r="E40" s="37">
        <f t="shared" si="1"/>
        <v>348683.75750628888</v>
      </c>
      <c r="F40" s="37">
        <f t="shared" si="1"/>
        <v>1335962.5013053431</v>
      </c>
      <c r="G40" s="37">
        <f t="shared" si="1"/>
        <v>1442299.851959378</v>
      </c>
      <c r="H40" s="37">
        <f t="shared" si="1"/>
        <v>1594386.8471701257</v>
      </c>
      <c r="I40" s="37">
        <f t="shared" si="1"/>
        <v>3055530.0865164669</v>
      </c>
      <c r="J40" s="37">
        <f t="shared" si="1"/>
        <v>3299064.1437859414</v>
      </c>
      <c r="K40" s="37">
        <f t="shared" si="1"/>
        <v>3245476.0478696302</v>
      </c>
      <c r="L40" s="37">
        <f t="shared" si="1"/>
        <v>3191887.9519533175</v>
      </c>
      <c r="M40" s="37">
        <f t="shared" si="1"/>
        <v>3138299.8560370067</v>
      </c>
      <c r="N40" s="37">
        <f t="shared" si="1"/>
        <v>3084711.760120695</v>
      </c>
      <c r="O40" s="37">
        <f t="shared" si="1"/>
        <v>3031123.6642043837</v>
      </c>
      <c r="P40" s="37">
        <f t="shared" si="1"/>
        <v>2977535.5682880706</v>
      </c>
      <c r="Q40" s="37">
        <f t="shared" si="1"/>
        <v>2923947.4723717584</v>
      </c>
    </row>
    <row r="41" spans="1:17" ht="13.2" x14ac:dyDescent="0.25"/>
    <row r="42" spans="1:17" ht="13.2" x14ac:dyDescent="0.25"/>
    <row r="43" spans="1:17" ht="13.2" x14ac:dyDescent="0.25"/>
    <row r="44" spans="1:17" ht="13.2" x14ac:dyDescent="0.25"/>
    <row r="45" spans="1:17" ht="13.2" x14ac:dyDescent="0.25"/>
    <row r="46" spans="1:17" ht="13.2" x14ac:dyDescent="0.25"/>
    <row r="47" spans="1:17" ht="13.2" x14ac:dyDescent="0.25"/>
    <row r="48" spans="1:17" ht="13.2" x14ac:dyDescent="0.25"/>
    <row r="49" spans="2:17" ht="13.2" x14ac:dyDescent="0.25"/>
    <row r="50" spans="2:17" ht="13.2" x14ac:dyDescent="0.25">
      <c r="B50" s="2" t="str">
        <f>'Appendix A-1.1'!B30</f>
        <v>Revision: 9/24/2025</v>
      </c>
    </row>
    <row r="51" spans="2:17" ht="13.2" x14ac:dyDescent="0.25"/>
    <row r="52" spans="2:17" ht="13.2" x14ac:dyDescent="0.25"/>
    <row r="53" spans="2:17" ht="13.2" x14ac:dyDescent="0.25"/>
    <row r="54" spans="2:17" ht="13.2" x14ac:dyDescent="0.25"/>
    <row r="58" spans="2:17" ht="13.2" hidden="1" x14ac:dyDescent="0.25">
      <c r="B58" s="38"/>
      <c r="C58" s="39"/>
      <c r="D58" s="39"/>
      <c r="E58" s="39"/>
      <c r="F58" s="39"/>
      <c r="G58" s="39"/>
      <c r="H58" s="39"/>
      <c r="I58" s="39"/>
      <c r="J58" s="39"/>
      <c r="K58" s="39"/>
      <c r="L58" s="39"/>
      <c r="M58" s="39"/>
      <c r="N58" s="39"/>
      <c r="O58" s="39"/>
      <c r="P58" s="39"/>
      <c r="Q58" s="39"/>
    </row>
    <row r="59" spans="2:17" ht="13.2" hidden="1" x14ac:dyDescent="0.25">
      <c r="B59" s="38"/>
      <c r="C59" s="40"/>
      <c r="D59" s="40"/>
      <c r="E59" s="40"/>
      <c r="F59" s="40"/>
      <c r="G59" s="40"/>
      <c r="H59" s="40"/>
      <c r="I59" s="40"/>
      <c r="J59" s="40"/>
      <c r="K59" s="40"/>
      <c r="L59" s="40"/>
      <c r="M59" s="40"/>
      <c r="N59" s="40"/>
      <c r="O59" s="40"/>
      <c r="P59" s="40"/>
      <c r="Q59" s="40"/>
    </row>
    <row r="60" spans="2:17" ht="13.2" hidden="1" x14ac:dyDescent="0.25">
      <c r="B60" s="38"/>
      <c r="C60" s="40"/>
      <c r="D60" s="40"/>
      <c r="E60" s="40"/>
      <c r="F60" s="40"/>
      <c r="G60" s="40"/>
      <c r="H60" s="40"/>
      <c r="I60" s="40"/>
      <c r="J60" s="40"/>
      <c r="K60" s="40"/>
      <c r="L60" s="40"/>
      <c r="M60" s="40"/>
      <c r="N60" s="40"/>
      <c r="O60" s="40"/>
      <c r="P60" s="40"/>
      <c r="Q60" s="40"/>
    </row>
    <row r="61" spans="2:17" ht="13.2" hidden="1" x14ac:dyDescent="0.25">
      <c r="B61" s="38"/>
      <c r="C61" s="40"/>
      <c r="D61" s="40"/>
      <c r="E61" s="40"/>
      <c r="F61" s="40"/>
      <c r="G61" s="40"/>
      <c r="H61" s="40"/>
      <c r="I61" s="40"/>
      <c r="J61" s="40"/>
      <c r="K61" s="40"/>
      <c r="L61" s="40"/>
      <c r="M61" s="40"/>
      <c r="N61" s="40"/>
      <c r="O61" s="40"/>
      <c r="P61" s="40"/>
      <c r="Q61" s="40"/>
    </row>
    <row r="62" spans="2:17" ht="13.2" hidden="1" x14ac:dyDescent="0.25">
      <c r="B62" s="38"/>
      <c r="C62" s="40"/>
      <c r="D62" s="40"/>
      <c r="E62" s="40"/>
      <c r="F62" s="40"/>
      <c r="G62" s="40"/>
      <c r="H62" s="40"/>
      <c r="I62" s="40"/>
      <c r="J62" s="40"/>
      <c r="K62" s="40"/>
      <c r="L62" s="40"/>
      <c r="M62" s="40"/>
      <c r="N62" s="40"/>
      <c r="O62" s="40"/>
      <c r="P62" s="40"/>
      <c r="Q62" s="40"/>
    </row>
    <row r="63" spans="2:17" ht="13.2" hidden="1" x14ac:dyDescent="0.25">
      <c r="B63" s="38"/>
      <c r="C63" s="40"/>
      <c r="D63" s="40"/>
      <c r="E63" s="40"/>
      <c r="F63" s="40"/>
      <c r="G63" s="40"/>
      <c r="H63" s="40"/>
      <c r="I63" s="40"/>
      <c r="J63" s="40"/>
      <c r="K63" s="40"/>
      <c r="L63" s="40"/>
      <c r="M63" s="40"/>
      <c r="N63" s="40"/>
      <c r="O63" s="40"/>
      <c r="P63" s="40"/>
      <c r="Q63" s="40"/>
    </row>
    <row r="64" spans="2:17" ht="13.2" hidden="1" x14ac:dyDescent="0.25">
      <c r="B64" s="38"/>
      <c r="C64" s="40"/>
      <c r="D64" s="40"/>
      <c r="E64" s="40"/>
      <c r="F64" s="40"/>
      <c r="G64" s="40"/>
      <c r="H64" s="40"/>
      <c r="I64" s="40"/>
      <c r="J64" s="40"/>
      <c r="K64" s="40"/>
      <c r="L64" s="40"/>
      <c r="M64" s="40"/>
      <c r="N64" s="40"/>
      <c r="O64" s="40"/>
      <c r="P64" s="40"/>
      <c r="Q64" s="40"/>
    </row>
    <row r="65" spans="2:17" ht="13.2" hidden="1" x14ac:dyDescent="0.25">
      <c r="B65" s="41"/>
      <c r="C65" s="40"/>
      <c r="D65" s="40"/>
      <c r="E65" s="40"/>
      <c r="F65" s="40"/>
      <c r="G65" s="40"/>
      <c r="H65" s="40"/>
      <c r="I65" s="40"/>
      <c r="J65" s="40"/>
      <c r="K65" s="40"/>
      <c r="L65" s="40"/>
      <c r="M65" s="40"/>
      <c r="N65" s="40"/>
      <c r="O65" s="40"/>
      <c r="P65" s="40"/>
      <c r="Q65" s="40"/>
    </row>
    <row r="66" spans="2:17" ht="13.2" hidden="1" x14ac:dyDescent="0.25">
      <c r="B66" s="38"/>
      <c r="C66" s="40"/>
      <c r="D66" s="40"/>
      <c r="E66" s="40"/>
      <c r="F66" s="40"/>
      <c r="G66" s="40"/>
      <c r="H66" s="40"/>
      <c r="I66" s="40"/>
      <c r="J66" s="40"/>
      <c r="K66" s="40"/>
      <c r="L66" s="40"/>
      <c r="M66" s="40"/>
      <c r="N66" s="40"/>
      <c r="O66" s="40"/>
      <c r="P66" s="40"/>
      <c r="Q66" s="40"/>
    </row>
    <row r="67" spans="2:17" ht="13.2" hidden="1" x14ac:dyDescent="0.25">
      <c r="B67" s="41"/>
      <c r="C67" s="40"/>
      <c r="D67" s="40"/>
      <c r="E67" s="40"/>
      <c r="F67" s="40"/>
      <c r="G67" s="40"/>
      <c r="H67" s="40"/>
      <c r="I67" s="40"/>
      <c r="J67" s="40"/>
      <c r="K67" s="40"/>
      <c r="L67" s="40"/>
      <c r="M67" s="40"/>
      <c r="N67" s="40"/>
      <c r="O67" s="40"/>
      <c r="P67" s="40"/>
      <c r="Q67" s="40"/>
    </row>
    <row r="68" spans="2:17" ht="13.2" hidden="1" x14ac:dyDescent="0.25">
      <c r="B68" s="41"/>
      <c r="C68" s="40"/>
      <c r="D68" s="40"/>
      <c r="E68" s="40"/>
      <c r="F68" s="40"/>
      <c r="G68" s="40"/>
      <c r="H68" s="40"/>
      <c r="I68" s="40"/>
      <c r="J68" s="40"/>
      <c r="K68" s="40"/>
      <c r="L68" s="40"/>
      <c r="M68" s="40"/>
      <c r="N68" s="40"/>
      <c r="O68" s="40"/>
      <c r="P68" s="40"/>
      <c r="Q68" s="40"/>
    </row>
    <row r="69" spans="2:17" ht="13.2" hidden="1" x14ac:dyDescent="0.25">
      <c r="B69" s="41"/>
      <c r="C69" s="40"/>
      <c r="D69" s="40"/>
      <c r="E69" s="40"/>
      <c r="F69" s="40"/>
      <c r="G69" s="40"/>
      <c r="H69" s="40"/>
      <c r="I69" s="40"/>
      <c r="J69" s="40"/>
      <c r="K69" s="40"/>
      <c r="L69" s="40"/>
      <c r="M69" s="40"/>
      <c r="N69" s="40"/>
      <c r="O69" s="40"/>
      <c r="P69" s="40"/>
      <c r="Q69" s="40"/>
    </row>
    <row r="70" spans="2:17" ht="13.2" hidden="1" x14ac:dyDescent="0.25">
      <c r="B70" s="41"/>
      <c r="C70" s="40"/>
      <c r="D70" s="40"/>
      <c r="E70" s="40"/>
      <c r="F70" s="40"/>
      <c r="G70" s="40"/>
      <c r="H70" s="40"/>
      <c r="I70" s="40"/>
      <c r="J70" s="40"/>
      <c r="K70" s="40"/>
      <c r="L70" s="40"/>
      <c r="M70" s="40"/>
      <c r="N70" s="40"/>
      <c r="O70" s="40"/>
      <c r="P70" s="40"/>
      <c r="Q70" s="40"/>
    </row>
    <row r="71" spans="2:17" ht="13.2" hidden="1" x14ac:dyDescent="0.25">
      <c r="B71" s="41"/>
      <c r="C71" s="40"/>
      <c r="D71" s="40"/>
      <c r="E71" s="40"/>
      <c r="F71" s="40"/>
      <c r="G71" s="40"/>
      <c r="H71" s="40"/>
      <c r="I71" s="40"/>
      <c r="J71" s="40"/>
      <c r="K71" s="40"/>
      <c r="L71" s="40"/>
      <c r="M71" s="40"/>
      <c r="N71" s="40"/>
      <c r="O71" s="40"/>
      <c r="P71" s="40"/>
      <c r="Q71" s="40"/>
    </row>
    <row r="72" spans="2:17" ht="13.2" hidden="1" x14ac:dyDescent="0.25">
      <c r="B72" s="38"/>
      <c r="C72" s="40"/>
      <c r="D72" s="40"/>
      <c r="E72" s="40"/>
      <c r="F72" s="40"/>
      <c r="G72" s="40"/>
      <c r="H72" s="40"/>
      <c r="I72" s="40"/>
      <c r="J72" s="40"/>
      <c r="K72" s="40"/>
      <c r="L72" s="40"/>
      <c r="M72" s="40"/>
      <c r="N72" s="40"/>
      <c r="O72" s="40"/>
      <c r="P72" s="40"/>
      <c r="Q72" s="40"/>
    </row>
    <row r="73" spans="2:17" ht="13.2" hidden="1" x14ac:dyDescent="0.25">
      <c r="B73" s="38"/>
      <c r="C73" s="40"/>
      <c r="D73" s="40"/>
      <c r="E73" s="40"/>
      <c r="F73" s="40"/>
      <c r="G73" s="40"/>
      <c r="H73" s="40"/>
      <c r="I73" s="40"/>
      <c r="J73" s="40"/>
      <c r="K73" s="40"/>
      <c r="L73" s="40"/>
      <c r="M73" s="40"/>
      <c r="N73" s="40"/>
      <c r="O73" s="40"/>
      <c r="P73" s="40"/>
      <c r="Q73" s="40"/>
    </row>
    <row r="74" spans="2:17" ht="13.2" hidden="1" x14ac:dyDescent="0.25">
      <c r="B74" s="38"/>
      <c r="C74" s="40"/>
      <c r="D74" s="40"/>
      <c r="E74" s="40"/>
      <c r="F74" s="40"/>
      <c r="G74" s="40"/>
      <c r="H74" s="40"/>
      <c r="I74" s="40"/>
      <c r="J74" s="40"/>
      <c r="K74" s="40"/>
      <c r="L74" s="40"/>
      <c r="M74" s="40"/>
      <c r="N74" s="40"/>
      <c r="O74" s="40"/>
      <c r="P74" s="40"/>
      <c r="Q74" s="40"/>
    </row>
    <row r="75" spans="2:17" ht="13.2" hidden="1" x14ac:dyDescent="0.25">
      <c r="B75" s="38"/>
      <c r="C75" s="40"/>
      <c r="D75" s="40"/>
      <c r="E75" s="40"/>
      <c r="F75" s="40"/>
      <c r="G75" s="40"/>
      <c r="H75" s="40"/>
      <c r="I75" s="40"/>
      <c r="J75" s="40"/>
      <c r="K75" s="40"/>
      <c r="L75" s="40"/>
      <c r="M75" s="40"/>
      <c r="N75" s="40"/>
      <c r="O75" s="40"/>
      <c r="P75" s="40"/>
      <c r="Q75" s="40"/>
    </row>
    <row r="76" spans="2:17" ht="13.2" hidden="1" x14ac:dyDescent="0.25">
      <c r="B76" s="38"/>
      <c r="C76" s="40"/>
      <c r="D76" s="40"/>
      <c r="E76" s="40"/>
      <c r="F76" s="40"/>
      <c r="G76" s="40"/>
      <c r="H76" s="40"/>
      <c r="I76" s="40"/>
      <c r="J76" s="40"/>
      <c r="K76" s="40"/>
      <c r="L76" s="40"/>
      <c r="M76" s="40"/>
      <c r="N76" s="40"/>
      <c r="O76" s="40"/>
      <c r="P76" s="40"/>
      <c r="Q76" s="40"/>
    </row>
    <row r="77" spans="2:17" ht="13.2" hidden="1" x14ac:dyDescent="0.25">
      <c r="B77" s="38"/>
      <c r="C77" s="40"/>
      <c r="D77" s="40"/>
      <c r="E77" s="40"/>
      <c r="F77" s="40"/>
      <c r="G77" s="40"/>
      <c r="H77" s="40"/>
      <c r="I77" s="40"/>
      <c r="J77" s="40"/>
      <c r="K77" s="40"/>
      <c r="L77" s="40"/>
      <c r="M77" s="40"/>
      <c r="N77" s="40"/>
      <c r="O77" s="40"/>
      <c r="P77" s="40"/>
      <c r="Q77" s="40"/>
    </row>
    <row r="78" spans="2:17" ht="13.2" hidden="1" x14ac:dyDescent="0.25">
      <c r="B78" s="38"/>
      <c r="C78" s="40"/>
      <c r="D78" s="40"/>
      <c r="E78" s="40"/>
      <c r="F78" s="40"/>
      <c r="G78" s="40"/>
      <c r="H78" s="40"/>
      <c r="I78" s="40"/>
      <c r="J78" s="40"/>
      <c r="K78" s="40"/>
      <c r="L78" s="40"/>
      <c r="M78" s="40"/>
      <c r="N78" s="40"/>
      <c r="O78" s="40"/>
      <c r="P78" s="40"/>
      <c r="Q78" s="40"/>
    </row>
    <row r="79" spans="2:17" ht="13.2" hidden="1" x14ac:dyDescent="0.25">
      <c r="B79" s="38"/>
      <c r="C79" s="40"/>
      <c r="D79" s="40"/>
      <c r="E79" s="40"/>
      <c r="F79" s="40"/>
      <c r="G79" s="40"/>
      <c r="H79" s="40"/>
      <c r="I79" s="40"/>
      <c r="J79" s="40"/>
      <c r="K79" s="40"/>
      <c r="L79" s="40"/>
      <c r="M79" s="40"/>
      <c r="N79" s="40"/>
      <c r="O79" s="40"/>
      <c r="P79" s="40"/>
      <c r="Q79" s="40"/>
    </row>
    <row r="80" spans="2:17" ht="13.2" hidden="1" x14ac:dyDescent="0.25">
      <c r="B80" s="38"/>
      <c r="C80" s="40"/>
      <c r="D80" s="40"/>
      <c r="E80" s="40"/>
      <c r="F80" s="40"/>
      <c r="G80" s="40"/>
      <c r="H80" s="40"/>
      <c r="I80" s="40"/>
      <c r="J80" s="40"/>
      <c r="K80" s="40"/>
      <c r="L80" s="40"/>
      <c r="M80" s="40"/>
      <c r="N80" s="40"/>
      <c r="O80" s="40"/>
      <c r="P80" s="40"/>
      <c r="Q80" s="40"/>
    </row>
    <row r="81" spans="2:17" ht="13.2" hidden="1" x14ac:dyDescent="0.25">
      <c r="B81" s="41"/>
      <c r="C81" s="40"/>
      <c r="D81" s="40"/>
      <c r="E81" s="40"/>
      <c r="F81" s="40"/>
      <c r="G81" s="40"/>
      <c r="H81" s="40"/>
      <c r="I81" s="40"/>
      <c r="J81" s="40"/>
      <c r="K81" s="40"/>
      <c r="L81" s="40"/>
      <c r="M81" s="40"/>
      <c r="N81" s="40"/>
      <c r="O81" s="40"/>
      <c r="P81" s="40"/>
      <c r="Q81" s="40"/>
    </row>
    <row r="82" spans="2:17" ht="13.2" hidden="1" x14ac:dyDescent="0.25">
      <c r="B82" s="38"/>
      <c r="C82" s="40"/>
      <c r="D82" s="40"/>
      <c r="E82" s="40"/>
      <c r="F82" s="40"/>
      <c r="G82" s="40"/>
      <c r="H82" s="40"/>
      <c r="I82" s="40"/>
      <c r="J82" s="40"/>
      <c r="K82" s="40"/>
      <c r="L82" s="40"/>
      <c r="M82" s="40"/>
      <c r="N82" s="40"/>
      <c r="O82" s="40"/>
      <c r="P82" s="40"/>
      <c r="Q82" s="40"/>
    </row>
    <row r="83" spans="2:17" ht="13.2" hidden="1" x14ac:dyDescent="0.25">
      <c r="B83" s="38"/>
      <c r="C83" s="40"/>
      <c r="D83" s="40"/>
      <c r="E83" s="40"/>
      <c r="F83" s="40"/>
      <c r="G83" s="40"/>
      <c r="H83" s="40"/>
      <c r="I83" s="40"/>
      <c r="J83" s="40"/>
      <c r="K83" s="40"/>
      <c r="L83" s="40"/>
      <c r="M83" s="40"/>
      <c r="N83" s="40"/>
      <c r="O83" s="40"/>
      <c r="P83" s="40"/>
      <c r="Q83" s="40"/>
    </row>
    <row r="84" spans="2:17" ht="13.2" hidden="1" x14ac:dyDescent="0.25">
      <c r="B84" s="38"/>
      <c r="C84" s="40"/>
      <c r="D84" s="40"/>
      <c r="E84" s="40"/>
      <c r="F84" s="40"/>
      <c r="G84" s="40"/>
      <c r="H84" s="40"/>
      <c r="I84" s="40"/>
      <c r="J84" s="40"/>
      <c r="K84" s="40"/>
      <c r="L84" s="40"/>
      <c r="M84" s="40"/>
      <c r="N84" s="40"/>
      <c r="O84" s="40"/>
      <c r="P84" s="40"/>
      <c r="Q84" s="40"/>
    </row>
    <row r="85" spans="2:17" ht="13.2" hidden="1" x14ac:dyDescent="0.25">
      <c r="B85" s="38"/>
      <c r="C85" s="40"/>
      <c r="D85" s="40"/>
      <c r="E85" s="40"/>
      <c r="F85" s="40"/>
      <c r="G85" s="40"/>
      <c r="H85" s="40"/>
      <c r="I85" s="40"/>
      <c r="J85" s="40"/>
      <c r="K85" s="40"/>
      <c r="L85" s="40"/>
      <c r="M85" s="40"/>
      <c r="N85" s="40"/>
      <c r="O85" s="40"/>
      <c r="P85" s="40"/>
      <c r="Q85" s="40"/>
    </row>
    <row r="86" spans="2:17" ht="13.2" hidden="1" x14ac:dyDescent="0.25">
      <c r="B86" s="38"/>
      <c r="C86" s="40"/>
      <c r="D86" s="40"/>
      <c r="E86" s="40"/>
      <c r="F86" s="40"/>
      <c r="G86" s="40"/>
      <c r="H86" s="40"/>
      <c r="I86" s="40"/>
      <c r="J86" s="40"/>
      <c r="K86" s="40"/>
      <c r="L86" s="40"/>
      <c r="M86" s="40"/>
      <c r="N86" s="40"/>
      <c r="O86" s="40"/>
      <c r="P86" s="40"/>
      <c r="Q86" s="40"/>
    </row>
    <row r="87" spans="2:17" ht="13.2" hidden="1" x14ac:dyDescent="0.25">
      <c r="B87" s="38"/>
      <c r="C87" s="40"/>
      <c r="D87" s="40"/>
      <c r="E87" s="40"/>
      <c r="F87" s="40"/>
      <c r="G87" s="40"/>
      <c r="H87" s="40"/>
      <c r="I87" s="40"/>
      <c r="J87" s="40"/>
      <c r="K87" s="40"/>
      <c r="L87" s="40"/>
      <c r="M87" s="40"/>
      <c r="N87" s="40"/>
      <c r="O87" s="40"/>
      <c r="P87" s="40"/>
      <c r="Q87" s="40"/>
    </row>
    <row r="88" spans="2:17" ht="13.2" hidden="1" x14ac:dyDescent="0.25">
      <c r="B88" s="41"/>
      <c r="C88" s="40"/>
      <c r="D88" s="40"/>
      <c r="E88" s="40"/>
      <c r="F88" s="40"/>
      <c r="G88" s="40"/>
      <c r="H88" s="40"/>
      <c r="I88" s="40"/>
      <c r="J88" s="40"/>
      <c r="K88" s="40"/>
      <c r="L88" s="40"/>
      <c r="M88" s="40"/>
      <c r="N88" s="40"/>
      <c r="O88" s="40"/>
      <c r="P88" s="40"/>
      <c r="Q88" s="40"/>
    </row>
    <row r="89" spans="2:17" ht="13.2" hidden="1" x14ac:dyDescent="0.25">
      <c r="B89" s="38"/>
      <c r="C89" s="40"/>
      <c r="D89" s="40"/>
      <c r="E89" s="40"/>
      <c r="F89" s="40"/>
      <c r="G89" s="40"/>
      <c r="H89" s="40"/>
      <c r="I89" s="40"/>
      <c r="J89" s="40"/>
      <c r="K89" s="40"/>
      <c r="L89" s="40"/>
      <c r="M89" s="40"/>
      <c r="N89" s="40"/>
      <c r="O89" s="40"/>
      <c r="P89" s="40"/>
      <c r="Q89" s="40"/>
    </row>
    <row r="90" spans="2:17" ht="13.2" hidden="1" x14ac:dyDescent="0.25">
      <c r="B90" s="38"/>
      <c r="C90" s="40"/>
      <c r="D90" s="40"/>
      <c r="E90" s="40"/>
      <c r="F90" s="40"/>
      <c r="G90" s="40"/>
      <c r="H90" s="40"/>
      <c r="I90" s="40"/>
      <c r="J90" s="40"/>
      <c r="K90" s="40"/>
      <c r="L90" s="40"/>
      <c r="M90" s="40"/>
      <c r="N90" s="40"/>
      <c r="O90" s="40"/>
      <c r="P90" s="40"/>
      <c r="Q90" s="40"/>
    </row>
    <row r="91" spans="2:17" ht="13.2" hidden="1" x14ac:dyDescent="0.25">
      <c r="C91" s="42"/>
      <c r="D91" s="42"/>
      <c r="E91" s="42"/>
      <c r="F91" s="42"/>
      <c r="G91" s="42"/>
      <c r="H91" s="42"/>
      <c r="I91" s="42"/>
      <c r="J91" s="42"/>
      <c r="K91" s="42"/>
      <c r="L91" s="42"/>
      <c r="M91" s="42"/>
      <c r="N91" s="42"/>
      <c r="O91" s="42"/>
      <c r="P91" s="42"/>
      <c r="Q91" s="42"/>
    </row>
    <row r="93" spans="2:17" ht="13.2" hidden="1" x14ac:dyDescent="0.25">
      <c r="B93" s="38"/>
      <c r="C93" s="42"/>
      <c r="D93" s="42"/>
      <c r="E93" s="42"/>
      <c r="F93" s="42"/>
      <c r="G93" s="42"/>
      <c r="H93" s="42"/>
      <c r="I93" s="42"/>
      <c r="J93" s="42"/>
      <c r="K93" s="42"/>
      <c r="L93" s="42"/>
      <c r="M93" s="42"/>
      <c r="N93" s="42"/>
      <c r="O93" s="42"/>
      <c r="P93" s="42"/>
      <c r="Q93" s="42"/>
    </row>
    <row r="94" spans="2:17" ht="13.2" hidden="1" x14ac:dyDescent="0.25">
      <c r="B94" s="38"/>
      <c r="C94" s="42"/>
      <c r="D94" s="42"/>
      <c r="E94" s="42"/>
      <c r="F94" s="42"/>
      <c r="G94" s="42"/>
      <c r="H94" s="42"/>
      <c r="I94" s="42"/>
      <c r="J94" s="42"/>
      <c r="K94" s="42"/>
      <c r="L94" s="42"/>
      <c r="M94" s="42"/>
      <c r="N94" s="42"/>
      <c r="O94" s="42"/>
      <c r="P94" s="42"/>
      <c r="Q94" s="42"/>
    </row>
    <row r="95" spans="2:17" ht="13.2" hidden="1" x14ac:dyDescent="0.25">
      <c r="B95" s="38"/>
      <c r="C95" s="42"/>
      <c r="D95" s="42"/>
      <c r="E95" s="42"/>
      <c r="F95" s="42"/>
      <c r="G95" s="42"/>
      <c r="H95" s="42"/>
      <c r="I95" s="42"/>
      <c r="J95" s="42"/>
      <c r="K95" s="42"/>
      <c r="L95" s="42"/>
      <c r="M95" s="42"/>
      <c r="N95" s="42"/>
      <c r="O95" s="42"/>
      <c r="P95" s="42"/>
      <c r="Q95" s="42"/>
    </row>
    <row r="96" spans="2:17" ht="13.2" hidden="1" x14ac:dyDescent="0.25">
      <c r="B96" s="38"/>
      <c r="C96" s="42"/>
      <c r="D96" s="42"/>
      <c r="E96" s="42"/>
      <c r="F96" s="42"/>
      <c r="G96" s="42"/>
      <c r="H96" s="42"/>
      <c r="I96" s="42"/>
      <c r="J96" s="42"/>
      <c r="K96" s="42"/>
      <c r="L96" s="42"/>
      <c r="M96" s="42"/>
      <c r="N96" s="42"/>
      <c r="O96" s="42"/>
      <c r="P96" s="42"/>
      <c r="Q96" s="42"/>
    </row>
    <row r="97" spans="2:17" ht="13.2" hidden="1" x14ac:dyDescent="0.25">
      <c r="B97" s="38"/>
      <c r="C97" s="42"/>
      <c r="D97" s="42"/>
      <c r="E97" s="42"/>
      <c r="F97" s="42"/>
      <c r="G97" s="42"/>
      <c r="H97" s="42"/>
      <c r="I97" s="42"/>
      <c r="J97" s="42"/>
      <c r="K97" s="42"/>
      <c r="L97" s="42"/>
      <c r="M97" s="42"/>
      <c r="N97" s="42"/>
      <c r="O97" s="42"/>
      <c r="P97" s="42"/>
      <c r="Q97" s="42"/>
    </row>
    <row r="98" spans="2:17" ht="13.2" hidden="1" x14ac:dyDescent="0.25">
      <c r="B98" s="38"/>
      <c r="C98" s="42"/>
      <c r="D98" s="42"/>
      <c r="E98" s="42"/>
      <c r="F98" s="42"/>
      <c r="G98" s="42"/>
      <c r="H98" s="42"/>
      <c r="I98" s="42"/>
      <c r="J98" s="42"/>
      <c r="K98" s="42"/>
      <c r="L98" s="42"/>
      <c r="M98" s="42"/>
      <c r="N98" s="42"/>
      <c r="O98" s="42"/>
      <c r="P98" s="42"/>
      <c r="Q98" s="42"/>
    </row>
    <row r="99" spans="2:17" ht="13.2" hidden="1" x14ac:dyDescent="0.25">
      <c r="B99" s="38"/>
      <c r="C99" s="42"/>
      <c r="D99" s="42"/>
      <c r="E99" s="42"/>
      <c r="F99" s="42"/>
      <c r="G99" s="42"/>
      <c r="H99" s="42"/>
      <c r="I99" s="42"/>
      <c r="J99" s="42"/>
      <c r="K99" s="42"/>
      <c r="L99" s="42"/>
      <c r="M99" s="42"/>
      <c r="N99" s="42"/>
      <c r="O99" s="42"/>
      <c r="P99" s="42"/>
      <c r="Q99" s="42"/>
    </row>
    <row r="100" spans="2:17" ht="13.2" hidden="1" x14ac:dyDescent="0.25">
      <c r="B100" s="41"/>
      <c r="C100" s="42"/>
      <c r="D100" s="42"/>
      <c r="E100" s="42"/>
      <c r="F100" s="42"/>
      <c r="G100" s="42"/>
      <c r="H100" s="42"/>
      <c r="I100" s="42"/>
      <c r="J100" s="42"/>
      <c r="K100" s="42"/>
      <c r="L100" s="42"/>
      <c r="M100" s="42"/>
      <c r="N100" s="42"/>
      <c r="O100" s="42"/>
      <c r="P100" s="42"/>
      <c r="Q100" s="42"/>
    </row>
    <row r="101" spans="2:17" ht="13.2" hidden="1" x14ac:dyDescent="0.25">
      <c r="B101" s="38"/>
      <c r="C101" s="42"/>
      <c r="D101" s="42"/>
      <c r="E101" s="42"/>
      <c r="F101" s="42"/>
      <c r="G101" s="42"/>
      <c r="H101" s="42"/>
      <c r="I101" s="42"/>
      <c r="J101" s="42"/>
      <c r="K101" s="42"/>
      <c r="L101" s="42"/>
      <c r="M101" s="42"/>
      <c r="N101" s="42"/>
      <c r="O101" s="42"/>
      <c r="P101" s="42"/>
      <c r="Q101" s="42"/>
    </row>
    <row r="102" spans="2:17" ht="13.2" hidden="1" x14ac:dyDescent="0.25">
      <c r="B102" s="41"/>
      <c r="C102" s="42"/>
      <c r="D102" s="42"/>
      <c r="E102" s="42"/>
      <c r="F102" s="42"/>
      <c r="G102" s="42"/>
      <c r="H102" s="42"/>
      <c r="I102" s="42"/>
      <c r="J102" s="42"/>
      <c r="K102" s="42"/>
      <c r="L102" s="42"/>
      <c r="M102" s="42"/>
      <c r="N102" s="42"/>
      <c r="O102" s="42"/>
      <c r="P102" s="42"/>
      <c r="Q102" s="42"/>
    </row>
    <row r="103" spans="2:17" ht="13.2" hidden="1" x14ac:dyDescent="0.25">
      <c r="B103" s="41"/>
      <c r="C103" s="42"/>
      <c r="D103" s="42"/>
      <c r="E103" s="42"/>
      <c r="F103" s="42"/>
      <c r="G103" s="42"/>
      <c r="H103" s="42"/>
      <c r="I103" s="42"/>
      <c r="J103" s="42"/>
      <c r="K103" s="42"/>
      <c r="L103" s="42"/>
      <c r="M103" s="42"/>
      <c r="N103" s="42"/>
      <c r="O103" s="42"/>
      <c r="P103" s="42"/>
      <c r="Q103" s="42"/>
    </row>
    <row r="104" spans="2:17" ht="13.2" hidden="1" x14ac:dyDescent="0.25">
      <c r="B104" s="41"/>
      <c r="C104" s="42"/>
      <c r="D104" s="42"/>
      <c r="E104" s="42"/>
      <c r="F104" s="42"/>
      <c r="G104" s="42"/>
      <c r="H104" s="42"/>
      <c r="I104" s="42"/>
      <c r="J104" s="42"/>
      <c r="K104" s="42"/>
      <c r="L104" s="42"/>
      <c r="M104" s="42"/>
      <c r="N104" s="42"/>
      <c r="O104" s="42"/>
      <c r="P104" s="42"/>
      <c r="Q104" s="42"/>
    </row>
    <row r="105" spans="2:17" ht="13.2" hidden="1" x14ac:dyDescent="0.25">
      <c r="B105" s="41"/>
      <c r="C105" s="42"/>
      <c r="D105" s="42"/>
      <c r="E105" s="42"/>
      <c r="F105" s="42"/>
      <c r="G105" s="42"/>
      <c r="H105" s="42"/>
      <c r="I105" s="42"/>
      <c r="J105" s="42"/>
      <c r="K105" s="42"/>
      <c r="L105" s="42"/>
      <c r="M105" s="42"/>
      <c r="N105" s="42"/>
      <c r="O105" s="42"/>
      <c r="P105" s="42"/>
      <c r="Q105" s="42"/>
    </row>
    <row r="106" spans="2:17" ht="13.2" hidden="1" x14ac:dyDescent="0.25">
      <c r="B106" s="41"/>
      <c r="C106" s="42"/>
      <c r="D106" s="42"/>
      <c r="E106" s="42"/>
      <c r="F106" s="42"/>
      <c r="G106" s="42"/>
      <c r="H106" s="42"/>
      <c r="I106" s="42"/>
      <c r="J106" s="42"/>
      <c r="K106" s="42"/>
      <c r="L106" s="42"/>
      <c r="M106" s="42"/>
      <c r="N106" s="42"/>
      <c r="O106" s="42"/>
      <c r="P106" s="42"/>
      <c r="Q106" s="42"/>
    </row>
    <row r="107" spans="2:17" ht="13.2" hidden="1" x14ac:dyDescent="0.25">
      <c r="B107" s="38"/>
      <c r="C107" s="42"/>
      <c r="D107" s="42"/>
      <c r="E107" s="42"/>
      <c r="F107" s="42"/>
      <c r="G107" s="42"/>
      <c r="H107" s="42"/>
      <c r="I107" s="42"/>
      <c r="J107" s="42"/>
      <c r="K107" s="42"/>
      <c r="L107" s="42"/>
      <c r="M107" s="42"/>
      <c r="N107" s="42"/>
      <c r="O107" s="42"/>
      <c r="P107" s="42"/>
      <c r="Q107" s="42"/>
    </row>
    <row r="108" spans="2:17" ht="13.2" hidden="1" x14ac:dyDescent="0.25">
      <c r="B108" s="38"/>
      <c r="C108" s="42"/>
      <c r="D108" s="42"/>
      <c r="E108" s="42"/>
      <c r="F108" s="42"/>
      <c r="G108" s="42"/>
      <c r="H108" s="42"/>
      <c r="I108" s="42"/>
      <c r="J108" s="42"/>
      <c r="K108" s="42"/>
      <c r="L108" s="42"/>
      <c r="M108" s="42"/>
      <c r="N108" s="42"/>
      <c r="O108" s="42"/>
      <c r="P108" s="42"/>
      <c r="Q108" s="42"/>
    </row>
    <row r="109" spans="2:17" ht="13.2" hidden="1" x14ac:dyDescent="0.25">
      <c r="B109" s="38"/>
      <c r="C109" s="42"/>
      <c r="D109" s="42"/>
      <c r="E109" s="42"/>
      <c r="F109" s="42"/>
      <c r="G109" s="42"/>
      <c r="H109" s="42"/>
      <c r="I109" s="42"/>
      <c r="J109" s="42"/>
      <c r="K109" s="42"/>
      <c r="L109" s="42"/>
      <c r="M109" s="42"/>
      <c r="N109" s="42"/>
      <c r="O109" s="42"/>
      <c r="P109" s="42"/>
      <c r="Q109" s="42"/>
    </row>
    <row r="110" spans="2:17" ht="13.2" hidden="1" x14ac:dyDescent="0.25">
      <c r="B110" s="38"/>
      <c r="C110" s="42"/>
      <c r="D110" s="42"/>
      <c r="E110" s="42"/>
      <c r="F110" s="42"/>
      <c r="G110" s="42"/>
      <c r="H110" s="42"/>
      <c r="I110" s="42"/>
      <c r="J110" s="42"/>
      <c r="K110" s="42"/>
      <c r="L110" s="42"/>
      <c r="M110" s="42"/>
      <c r="N110" s="42"/>
      <c r="O110" s="42"/>
      <c r="P110" s="42"/>
      <c r="Q110" s="42"/>
    </row>
    <row r="111" spans="2:17" ht="13.2" hidden="1" x14ac:dyDescent="0.25">
      <c r="B111" s="38"/>
      <c r="C111" s="42"/>
      <c r="D111" s="42"/>
      <c r="E111" s="42"/>
      <c r="F111" s="42"/>
      <c r="G111" s="42"/>
      <c r="H111" s="42"/>
      <c r="I111" s="42"/>
      <c r="J111" s="42"/>
      <c r="K111" s="42"/>
      <c r="L111" s="42"/>
      <c r="M111" s="42"/>
      <c r="N111" s="42"/>
      <c r="O111" s="42"/>
      <c r="P111" s="42"/>
      <c r="Q111" s="42"/>
    </row>
    <row r="112" spans="2:17" ht="13.2" hidden="1" x14ac:dyDescent="0.25">
      <c r="B112" s="38"/>
      <c r="C112" s="42"/>
      <c r="D112" s="42"/>
      <c r="E112" s="42"/>
      <c r="F112" s="42"/>
      <c r="G112" s="42"/>
      <c r="H112" s="42"/>
      <c r="I112" s="42"/>
      <c r="J112" s="42"/>
      <c r="K112" s="42"/>
      <c r="L112" s="42"/>
      <c r="M112" s="42"/>
      <c r="N112" s="42"/>
      <c r="O112" s="42"/>
      <c r="P112" s="42"/>
      <c r="Q112" s="42"/>
    </row>
    <row r="113" spans="2:17" ht="13.2" hidden="1" x14ac:dyDescent="0.25">
      <c r="B113" s="38"/>
      <c r="C113" s="42"/>
      <c r="D113" s="42"/>
      <c r="E113" s="42"/>
      <c r="F113" s="42"/>
      <c r="G113" s="42"/>
      <c r="H113" s="42"/>
      <c r="I113" s="42"/>
      <c r="J113" s="42"/>
      <c r="K113" s="42"/>
      <c r="L113" s="42"/>
      <c r="M113" s="42"/>
      <c r="N113" s="42"/>
      <c r="O113" s="42"/>
      <c r="P113" s="42"/>
      <c r="Q113" s="42"/>
    </row>
    <row r="114" spans="2:17" ht="13.2" hidden="1" x14ac:dyDescent="0.25">
      <c r="B114" s="38"/>
      <c r="C114" s="42"/>
      <c r="D114" s="42"/>
      <c r="E114" s="42"/>
      <c r="F114" s="42"/>
      <c r="G114" s="42"/>
      <c r="H114" s="42"/>
      <c r="I114" s="42"/>
      <c r="J114" s="42"/>
      <c r="K114" s="42"/>
      <c r="L114" s="42"/>
      <c r="M114" s="42"/>
      <c r="N114" s="42"/>
      <c r="O114" s="42"/>
      <c r="P114" s="42"/>
      <c r="Q114" s="42"/>
    </row>
    <row r="115" spans="2:17" ht="13.2" hidden="1" x14ac:dyDescent="0.25">
      <c r="B115" s="38"/>
      <c r="C115" s="42"/>
      <c r="D115" s="42"/>
      <c r="E115" s="42"/>
      <c r="F115" s="42"/>
      <c r="G115" s="42"/>
      <c r="H115" s="42"/>
      <c r="I115" s="42"/>
      <c r="J115" s="42"/>
      <c r="K115" s="42"/>
      <c r="L115" s="42"/>
      <c r="M115" s="42"/>
      <c r="N115" s="42"/>
      <c r="O115" s="42"/>
      <c r="P115" s="42"/>
      <c r="Q115" s="42"/>
    </row>
    <row r="116" spans="2:17" ht="13.2" hidden="1" x14ac:dyDescent="0.25">
      <c r="B116" s="41"/>
      <c r="C116" s="42"/>
      <c r="D116" s="42"/>
      <c r="E116" s="42"/>
      <c r="F116" s="42"/>
      <c r="G116" s="42"/>
      <c r="H116" s="42"/>
      <c r="I116" s="42"/>
      <c r="J116" s="42"/>
      <c r="K116" s="42"/>
      <c r="L116" s="42"/>
      <c r="M116" s="42"/>
      <c r="N116" s="42"/>
      <c r="O116" s="42"/>
      <c r="P116" s="42"/>
      <c r="Q116" s="42"/>
    </row>
    <row r="117" spans="2:17" ht="13.2" hidden="1" x14ac:dyDescent="0.25">
      <c r="B117" s="38"/>
      <c r="C117" s="42"/>
      <c r="D117" s="42"/>
      <c r="E117" s="42"/>
      <c r="F117" s="42"/>
      <c r="G117" s="42"/>
      <c r="H117" s="42"/>
      <c r="I117" s="42"/>
      <c r="J117" s="42"/>
      <c r="K117" s="42"/>
      <c r="L117" s="42"/>
      <c r="M117" s="42"/>
      <c r="N117" s="42"/>
      <c r="O117" s="42"/>
      <c r="P117" s="42"/>
      <c r="Q117" s="42"/>
    </row>
    <row r="118" spans="2:17" ht="13.2" hidden="1" x14ac:dyDescent="0.25">
      <c r="B118" s="38"/>
      <c r="C118" s="42"/>
      <c r="D118" s="42"/>
      <c r="E118" s="42"/>
      <c r="F118" s="42"/>
      <c r="G118" s="42"/>
      <c r="H118" s="42"/>
      <c r="I118" s="42"/>
      <c r="J118" s="42"/>
      <c r="K118" s="42"/>
      <c r="L118" s="42"/>
      <c r="M118" s="42"/>
      <c r="N118" s="42"/>
      <c r="O118" s="42"/>
      <c r="P118" s="42"/>
      <c r="Q118" s="42"/>
    </row>
    <row r="119" spans="2:17" ht="13.2" hidden="1" x14ac:dyDescent="0.25">
      <c r="B119" s="38"/>
      <c r="C119" s="42"/>
      <c r="D119" s="42"/>
      <c r="E119" s="42"/>
      <c r="F119" s="42"/>
      <c r="G119" s="42"/>
      <c r="H119" s="42"/>
      <c r="I119" s="42"/>
      <c r="J119" s="42"/>
      <c r="K119" s="42"/>
      <c r="L119" s="42"/>
      <c r="M119" s="42"/>
      <c r="N119" s="42"/>
      <c r="O119" s="42"/>
      <c r="P119" s="42"/>
      <c r="Q119" s="42"/>
    </row>
    <row r="120" spans="2:17" ht="13.2" hidden="1" x14ac:dyDescent="0.25">
      <c r="B120" s="38"/>
      <c r="C120" s="42"/>
      <c r="D120" s="42"/>
      <c r="E120" s="42"/>
      <c r="F120" s="42"/>
      <c r="G120" s="42"/>
      <c r="H120" s="42"/>
      <c r="I120" s="42"/>
      <c r="J120" s="42"/>
      <c r="K120" s="42"/>
      <c r="L120" s="42"/>
      <c r="M120" s="42"/>
      <c r="N120" s="42"/>
      <c r="O120" s="42"/>
      <c r="P120" s="42"/>
      <c r="Q120" s="42"/>
    </row>
    <row r="121" spans="2:17" ht="13.2" hidden="1" x14ac:dyDescent="0.25">
      <c r="B121" s="38"/>
      <c r="C121" s="42"/>
      <c r="D121" s="42"/>
      <c r="E121" s="42"/>
      <c r="F121" s="42"/>
      <c r="G121" s="42"/>
      <c r="H121" s="42"/>
      <c r="I121" s="42"/>
      <c r="J121" s="42"/>
      <c r="K121" s="42"/>
      <c r="L121" s="42"/>
      <c r="M121" s="42"/>
      <c r="N121" s="42"/>
      <c r="O121" s="42"/>
      <c r="P121" s="42"/>
      <c r="Q121" s="42"/>
    </row>
    <row r="122" spans="2:17" ht="13.2" hidden="1" x14ac:dyDescent="0.25">
      <c r="B122" s="38"/>
      <c r="C122" s="42"/>
      <c r="D122" s="42"/>
      <c r="E122" s="42"/>
      <c r="F122" s="42"/>
      <c r="G122" s="42"/>
      <c r="H122" s="42"/>
      <c r="I122" s="42"/>
      <c r="J122" s="42"/>
      <c r="K122" s="42"/>
      <c r="L122" s="42"/>
      <c r="M122" s="42"/>
      <c r="N122" s="42"/>
      <c r="O122" s="42"/>
      <c r="P122" s="42"/>
      <c r="Q122" s="42"/>
    </row>
    <row r="123" spans="2:17" ht="13.2" hidden="1" x14ac:dyDescent="0.25">
      <c r="B123" s="41"/>
      <c r="C123" s="42"/>
      <c r="D123" s="42"/>
      <c r="E123" s="42"/>
      <c r="F123" s="42"/>
      <c r="G123" s="42"/>
      <c r="H123" s="42"/>
      <c r="I123" s="42"/>
      <c r="J123" s="42"/>
      <c r="K123" s="42"/>
      <c r="L123" s="42"/>
      <c r="M123" s="42"/>
      <c r="N123" s="42"/>
      <c r="O123" s="42"/>
      <c r="P123" s="42"/>
      <c r="Q123" s="42"/>
    </row>
    <row r="124" spans="2:17" ht="13.2" hidden="1" x14ac:dyDescent="0.25">
      <c r="B124" s="38"/>
      <c r="C124" s="42"/>
      <c r="D124" s="42"/>
      <c r="E124" s="42"/>
      <c r="F124" s="42"/>
      <c r="G124" s="42"/>
      <c r="H124" s="42"/>
      <c r="I124" s="42"/>
      <c r="J124" s="42"/>
      <c r="K124" s="42"/>
      <c r="L124" s="42"/>
      <c r="M124" s="42"/>
      <c r="N124" s="42"/>
      <c r="O124" s="42"/>
      <c r="P124" s="42"/>
      <c r="Q124" s="42"/>
    </row>
    <row r="125" spans="2:17" ht="13.2" hidden="1" x14ac:dyDescent="0.25">
      <c r="B125" s="38"/>
      <c r="C125" s="42"/>
      <c r="D125" s="42"/>
      <c r="E125" s="42"/>
      <c r="F125" s="42"/>
      <c r="G125" s="42"/>
      <c r="H125" s="42"/>
      <c r="I125" s="42"/>
      <c r="J125" s="42"/>
      <c r="K125" s="42"/>
      <c r="L125" s="42"/>
      <c r="M125" s="42"/>
      <c r="N125" s="42"/>
      <c r="O125" s="42"/>
      <c r="P125" s="42"/>
      <c r="Q125" s="42"/>
    </row>
    <row r="126" spans="2:17" ht="13.2" hidden="1" x14ac:dyDescent="0.25">
      <c r="C126" s="42"/>
      <c r="D126" s="42"/>
      <c r="E126" s="42"/>
      <c r="F126" s="42"/>
      <c r="G126" s="42"/>
      <c r="H126" s="42"/>
      <c r="I126" s="42"/>
      <c r="J126" s="42"/>
      <c r="K126" s="42"/>
      <c r="L126" s="42"/>
      <c r="M126" s="42"/>
      <c r="N126" s="42"/>
      <c r="O126" s="42"/>
      <c r="P126" s="42"/>
      <c r="Q126" s="42"/>
    </row>
    <row r="129" s="28" customFormat="1" ht="12.75" customHeight="1" x14ac:dyDescent="0.25"/>
    <row r="130" s="28" customFormat="1" ht="12.75" hidden="1" customHeight="1" x14ac:dyDescent="0.25"/>
    <row r="131" s="28" customFormat="1" ht="12.75" hidden="1" customHeight="1" x14ac:dyDescent="0.25"/>
    <row r="132" s="28" customFormat="1" ht="12.75" hidden="1" customHeight="1" x14ac:dyDescent="0.25"/>
    <row r="133" s="28" customFormat="1" ht="12.75" hidden="1" customHeight="1" x14ac:dyDescent="0.25"/>
    <row r="134" s="28" customFormat="1" ht="12.75" hidden="1" customHeight="1" x14ac:dyDescent="0.25"/>
    <row r="135" s="28" customFormat="1" ht="12.75" hidden="1" customHeight="1" x14ac:dyDescent="0.25"/>
    <row r="136" s="28" customFormat="1" ht="12.75" hidden="1" customHeight="1" x14ac:dyDescent="0.25"/>
    <row r="137" s="28" customFormat="1" ht="12.75" hidden="1" customHeight="1" x14ac:dyDescent="0.25"/>
    <row r="138" s="28" customFormat="1" ht="12.75" hidden="1" customHeight="1" x14ac:dyDescent="0.25"/>
    <row r="139" s="28" customFormat="1" ht="12.75" hidden="1" customHeight="1" x14ac:dyDescent="0.25"/>
    <row r="140" s="28" customFormat="1" ht="12.75" hidden="1" customHeight="1" x14ac:dyDescent="0.25"/>
    <row r="141" s="28" customFormat="1" ht="12.75" hidden="1" customHeight="1" x14ac:dyDescent="0.25"/>
    <row r="142" s="28" customFormat="1" ht="12.75" hidden="1" customHeight="1" x14ac:dyDescent="0.25"/>
    <row r="143" s="28" customFormat="1" ht="12.75" hidden="1" customHeight="1" x14ac:dyDescent="0.25"/>
    <row r="144" s="28" customFormat="1" ht="12.75" hidden="1" customHeight="1" x14ac:dyDescent="0.25"/>
    <row r="145" s="28" customFormat="1" ht="13.2" x14ac:dyDescent="0.25"/>
    <row r="146" s="28" customFormat="1" ht="13.2" x14ac:dyDescent="0.25"/>
    <row r="147" s="28" customFormat="1" ht="13.2" x14ac:dyDescent="0.25"/>
    <row r="148" s="28" customFormat="1" ht="13.2" x14ac:dyDescent="0.25"/>
    <row r="149" s="28" customFormat="1" ht="13.2" x14ac:dyDescent="0.25"/>
    <row r="150" s="28" customFormat="1" ht="13.2" x14ac:dyDescent="0.25"/>
    <row r="151" s="28" customFormat="1" ht="13.2" x14ac:dyDescent="0.25"/>
    <row r="152" s="28" customFormat="1" ht="13.2" x14ac:dyDescent="0.25"/>
    <row r="153" s="28" customFormat="1" ht="13.2" x14ac:dyDescent="0.25"/>
    <row r="154" s="28" customFormat="1" ht="13.2" x14ac:dyDescent="0.25"/>
    <row r="155" s="28" customFormat="1" ht="13.2" x14ac:dyDescent="0.25"/>
    <row r="156" s="28" customFormat="1" ht="13.2" x14ac:dyDescent="0.25"/>
    <row r="157" s="28" customFormat="1" ht="13.2" x14ac:dyDescent="0.25"/>
    <row r="158" s="28" customFormat="1" ht="13.2" x14ac:dyDescent="0.25"/>
    <row r="159" s="28" customFormat="1" ht="13.2" x14ac:dyDescent="0.25"/>
    <row r="160" s="28" customFormat="1" ht="13.2" x14ac:dyDescent="0.25"/>
    <row r="161" s="28" customFormat="1" ht="13.2" x14ac:dyDescent="0.25"/>
    <row r="162" s="28" customFormat="1" ht="13.2" x14ac:dyDescent="0.25"/>
    <row r="163" s="28" customFormat="1" ht="13.2" x14ac:dyDescent="0.25"/>
    <row r="164" s="28" customFormat="1" ht="13.2" x14ac:dyDescent="0.25"/>
    <row r="165" s="28" customFormat="1" ht="13.2" x14ac:dyDescent="0.25"/>
    <row r="166" s="28" customFormat="1" ht="12.75" customHeight="1" x14ac:dyDescent="0.25"/>
  </sheetData>
  <mergeCells count="1">
    <mergeCell ref="B3:Q3"/>
  </mergeCells>
  <pageMargins left="0.2" right="0.2" top="0.5" bottom="0.5" header="0.3" footer="0.3"/>
  <pageSetup paperSize="5" scale="65" orientation="landscape" r:id="rId1"/>
  <ignoredErrors>
    <ignoredError sqref="C4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isoDocument" ma:contentTypeID="0x0101005BA905F16C0C2D48BF07586946E81D1C00DB11D0D642BA5148B5B51DA3E4859332" ma:contentTypeVersion="116" ma:contentTypeDescription="" ma:contentTypeScope="" ma:versionID="c425a2d7f15b901add8bf72e5f8b8e5f">
  <xsd:schema xmlns:xsd="http://www.w3.org/2001/XMLSchema" xmlns:p="http://schemas.microsoft.com/office/2006/metadata/properties" xmlns:ns1="http://schemas.microsoft.com/sharepoint/v3" xmlns:ns2="a646eb38-62f8-42b4-b7d8-4e325c7d82c9" xmlns:ns3="2d309f40-9147-42c9-945b-bf0de5e50880" xmlns:ns4="dcd6a659-3023-4248-96c5-d463e9234dde" targetNamespace="http://schemas.microsoft.com/office/2006/metadata/properties" ma:root="true" ma:fieldsID="992d7d9b2b3d8d0a82121089622ca083" ns1:_="" ns2:_="" ns3:_="" ns4:_="">
    <xsd:import namespace="http://schemas.microsoft.com/sharepoint/v3"/>
    <xsd:import namespace="a646eb38-62f8-42b4-b7d8-4e325c7d82c9"/>
    <xsd:import namespace="2d309f40-9147-42c9-945b-bf0de5e50880"/>
    <xsd:import namespace="dcd6a659-3023-4248-96c5-d463e9234dde"/>
    <xsd:element name="properties">
      <xsd:complexType>
        <xsd:sequence>
          <xsd:element name="documentManagement">
            <xsd:complexType>
              <xsd:all>
                <xsd:element ref="ns2:PermalinkURL" minOccurs="0"/>
                <xsd:element ref="ns2:DownloadURL" minOccurs="0"/>
                <xsd:element ref="ns2:PermalinkID" minOccurs="0"/>
                <xsd:element ref="ns3:ReferenceLocations" minOccurs="0"/>
                <xsd:element ref="ns3:EcmsContentID" minOccurs="0"/>
                <xsd:element ref="ns3:EcmsDocType" minOccurs="0"/>
                <xsd:element ref="ns3:EcmsDocSubType" minOccurs="0"/>
                <xsd:element ref="ns3:EcmsAuthor" minOccurs="0"/>
                <xsd:element ref="ns3:EcmsCreateDate" minOccurs="0"/>
                <xsd:element ref="ns3:EcmsOwner" minOccurs="0"/>
                <xsd:element ref="ns3:EcmsReleaseDate" minOccurs="0"/>
                <xsd:element ref="ns4:CSClassNames_7" minOccurs="0"/>
                <xsd:element ref="ns4:CSClassID_7" minOccurs="0"/>
                <xsd:element ref="ns4:CSClassNames_5" minOccurs="0"/>
                <xsd:element ref="ns4:CSClassID_5" minOccurs="0"/>
                <xsd:element ref="ns4:CSClassNames_6" minOccurs="0"/>
                <xsd:element ref="ns4:CSClassID_6" minOccurs="0"/>
                <xsd:element ref="ns4:CSClassNames_10" minOccurs="0"/>
                <xsd:element ref="ns4:CSClassID_10" minOccurs="0"/>
                <xsd:element ref="ns4:CSClassNames_12" minOccurs="0"/>
                <xsd:element ref="ns4:CSClassID_12" minOccurs="0"/>
                <xsd:element ref="ns4:CSClassNames_9" minOccurs="0"/>
                <xsd:element ref="ns4:CSClassID_9" minOccurs="0"/>
                <xsd:element ref="ns4:CSClassNames_1" minOccurs="0"/>
                <xsd:element ref="ns4:CSClassID_1" minOccurs="0"/>
                <xsd:element ref="ns4:CSClassNames_3" minOccurs="0"/>
                <xsd:element ref="ns4:CSClassID_3" minOccurs="0"/>
                <xsd:element ref="ns4:CSClassNames_4" minOccurs="0"/>
                <xsd:element ref="ns4:CSClassID_4" minOccurs="0"/>
                <xsd:element ref="ns4:CSClassNames_2" minOccurs="0"/>
                <xsd:element ref="ns4:CSClassID_2" minOccurs="0"/>
                <xsd:element ref="ns4:CSClassNames_11" minOccurs="0"/>
                <xsd:element ref="ns4:CSClassID_11" minOccurs="0"/>
                <xsd:element ref="ns4:CSClassNames_8" minOccurs="0"/>
                <xsd:element ref="ns4:CSClassID_8" minOccurs="0"/>
                <xsd:element ref="ns1:CSClassificationMetaXML" minOccurs="0"/>
                <xsd:element ref="ns4:MISO_x0020_Description" minOccurs="0"/>
                <xsd:element ref="ns4:MISO_x0020_Description_x0020_Enhanced"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SClassificationMetaXML" ma:index="43" nillable="true" ma:displayName="Classification Date" ma:hidden="true" ma:internalName="CSClassificationMetaXML" ma:readOnly="false">
      <xsd:simpleType>
        <xsd:restriction base="dms:Unknown"/>
      </xsd:simpleType>
    </xsd:element>
  </xsd:schema>
  <xsd:schema xmlns:xsd="http://www.w3.org/2001/XMLSchema" xmlns:dms="http://schemas.microsoft.com/office/2006/documentManagement/types" targetNamespace="a646eb38-62f8-42b4-b7d8-4e325c7d82c9" elementFormDefault="qualified">
    <xsd:import namespace="http://schemas.microsoft.com/office/2006/documentManagement/types"/>
    <xsd:element name="PermalinkURL" ma:index="8" nillable="true" ma:displayName="PermalinkURL" ma:description="PermalinkURL" ma:internalName="PermalinkURL">
      <xsd:simpleType>
        <xsd:restriction base="dms:Note"/>
      </xsd:simpleType>
    </xsd:element>
    <xsd:element name="DownloadURL" ma:index="9" nillable="true" ma:displayName="DownloadURL" ma:description="DownloadURL" ma:internalName="DownloadURL">
      <xsd:simpleType>
        <xsd:restriction base="dms:Note"/>
      </xsd:simpleType>
    </xsd:element>
    <xsd:element name="PermalinkID" ma:index="10" nillable="true" ma:displayName="PermalinkID" ma:description="PermalinkID" ma:internalName="PermalinkID">
      <xsd:simpleType>
        <xsd:restriction base="dms:Text">
          <xsd:maxLength value="255"/>
        </xsd:restriction>
      </xsd:simpleType>
    </xsd:element>
  </xsd:schema>
  <xsd:schema xmlns:xsd="http://www.w3.org/2001/XMLSchema" xmlns:dms="http://schemas.microsoft.com/office/2006/documentManagement/types" targetNamespace="2d309f40-9147-42c9-945b-bf0de5e50880" elementFormDefault="qualified">
    <xsd:import namespace="http://schemas.microsoft.com/office/2006/documentManagement/types"/>
    <xsd:element name="ReferenceLocations" ma:index="11" nillable="true" ma:displayName="ReferenceLocations" ma:description="ReferenceLocations" ma:hidden="true" ma:internalName="ReferenceLocations" ma:readOnly="false">
      <xsd:simpleType>
        <xsd:restriction base="dms:Note"/>
      </xsd:simpleType>
    </xsd:element>
    <xsd:element name="EcmsContentID" ma:index="12" nillable="true" ma:displayName="EcmsContentID" ma:description="EcmsContentID" ma:internalName="EcmsContentID">
      <xsd:simpleType>
        <xsd:restriction base="dms:Text">
          <xsd:maxLength value="255"/>
        </xsd:restriction>
      </xsd:simpleType>
    </xsd:element>
    <xsd:element name="EcmsDocType" ma:index="13" nillable="true" ma:displayName="EcmsDocType" ma:description="EcmsDocType" ma:internalName="EcmsDocType">
      <xsd:simpleType>
        <xsd:restriction base="dms:Text">
          <xsd:maxLength value="255"/>
        </xsd:restriction>
      </xsd:simpleType>
    </xsd:element>
    <xsd:element name="EcmsDocSubType" ma:index="14" nillable="true" ma:displayName="EcmsDocSubType" ma:description="EcmsDocSubType" ma:internalName="EcmsDocSubType">
      <xsd:simpleType>
        <xsd:restriction base="dms:Text">
          <xsd:maxLength value="255"/>
        </xsd:restriction>
      </xsd:simpleType>
    </xsd:element>
    <xsd:element name="EcmsAuthor" ma:index="15" nillable="true" ma:displayName="EcmsAuthor" ma:description="EcmsAuthor" ma:internalName="EcmsAuthor">
      <xsd:simpleType>
        <xsd:restriction base="dms:Text">
          <xsd:maxLength value="255"/>
        </xsd:restriction>
      </xsd:simpleType>
    </xsd:element>
    <xsd:element name="EcmsCreateDate" ma:index="16" nillable="true" ma:displayName="EcmsCreateDate" ma:description="EcmsCreateDate" ma:format="DateTime" ma:internalName="EcmsCreateDate">
      <xsd:simpleType>
        <xsd:restriction base="dms:DateTime"/>
      </xsd:simpleType>
    </xsd:element>
    <xsd:element name="EcmsOwner" ma:index="17" nillable="true" ma:displayName="EcmsOwner" ma:description="EcmsOwner" ma:internalName="EcmsOwner">
      <xsd:simpleType>
        <xsd:restriction base="dms:Text">
          <xsd:maxLength value="255"/>
        </xsd:restriction>
      </xsd:simpleType>
    </xsd:element>
    <xsd:element name="EcmsReleaseDate" ma:index="18" nillable="true" ma:displayName="EcmsReleaseDate" ma:description="EcmsReleaseDate" ma:format="DateTime" ma:internalName="EcmsReleaseDate">
      <xsd:simpleType>
        <xsd:restriction base="dms:DateTime"/>
      </xsd:simpleType>
    </xsd:element>
  </xsd:schema>
  <xsd:schema xmlns:xsd="http://www.w3.org/2001/XMLSchema" xmlns:dms="http://schemas.microsoft.com/office/2006/documentManagement/types" targetNamespace="dcd6a659-3023-4248-96c5-d463e9234dde" elementFormDefault="qualified">
    <xsd:import namespace="http://schemas.microsoft.com/office/2006/documentManagement/types"/>
    <xsd:element name="CSClassNames_7" ma:index="19" nillable="true" ma:displayName="RTOs" ma:hidden="true" ma:internalName="CSClassNames_7" ma:readOnly="false">
      <xsd:simpleType>
        <xsd:restriction base="dms:Unknown"/>
      </xsd:simpleType>
    </xsd:element>
    <xsd:element name="CSClassID_7" ma:index="20" nillable="true" ma:displayName="CSClassID_7" ma:internalName="CSClassID_7" ma:readOnly="false">
      <xsd:simpleType>
        <xsd:restriction base="dms:Unknown"/>
      </xsd:simpleType>
    </xsd:element>
    <xsd:element name="CSClassNames_5" ma:index="21" nillable="true" ma:displayName="Operations" ma:hidden="true" ma:internalName="CSClassNames_5" ma:readOnly="false">
      <xsd:simpleType>
        <xsd:restriction base="dms:Unknown"/>
      </xsd:simpleType>
    </xsd:element>
    <xsd:element name="CSClassID_5" ma:index="22" nillable="true" ma:displayName="CSClassID_5" ma:internalName="CSClassID_5" ma:readOnly="false">
      <xsd:simpleType>
        <xsd:restriction base="dms:Unknown"/>
      </xsd:simpleType>
    </xsd:element>
    <xsd:element name="CSClassNames_6" ma:index="23" nillable="true" ma:displayName="Organization" ma:internalName="CSClassNames_6" ma:readOnly="false">
      <xsd:simpleType>
        <xsd:restriction base="dms:Unknown"/>
      </xsd:simpleType>
    </xsd:element>
    <xsd:element name="CSClassID_6" ma:index="24" nillable="true" ma:displayName="CSClassID_6" ma:internalName="CSClassID_6" ma:readOnly="false">
      <xsd:simpleType>
        <xsd:restriction base="dms:Unknown"/>
      </xsd:simpleType>
    </xsd:element>
    <xsd:element name="CSClassNames_10" ma:index="25" nillable="true" ma:displayName="Content Type" ma:internalName="CSClassNames_10" ma:readOnly="false">
      <xsd:simpleType>
        <xsd:restriction base="dms:Unknown"/>
      </xsd:simpleType>
    </xsd:element>
    <xsd:element name="CSClassID_10" ma:index="26" nillable="true" ma:displayName="CSClassID_10" ma:internalName="CSClassID_10" ma:readOnly="false">
      <xsd:simpleType>
        <xsd:restriction base="dms:Unknown"/>
      </xsd:simpleType>
    </xsd:element>
    <xsd:element name="CSClassNames_12" ma:index="27" nillable="true" ma:displayName="Committee" ma:internalName="CSClassNames_12" ma:readOnly="false">
      <xsd:simpleType>
        <xsd:restriction base="dms:Unknown"/>
      </xsd:simpleType>
    </xsd:element>
    <xsd:element name="CSClassID_12" ma:index="28" nillable="true" ma:displayName="CSClassID_12" ma:internalName="CSClassID_12" ma:readOnly="false">
      <xsd:simpleType>
        <xsd:restriction base="dms:Unknown"/>
      </xsd:simpleType>
    </xsd:element>
    <xsd:element name="CSClassNames_9" ma:index="29" nillable="true" ma:displayName="Energy and Financial Trading" ma:hidden="true" ma:internalName="CSClassNames_9" ma:readOnly="false">
      <xsd:simpleType>
        <xsd:restriction base="dms:Unknown"/>
      </xsd:simpleType>
    </xsd:element>
    <xsd:element name="CSClassID_9" ma:index="30" nillable="true" ma:displayName="CSClassID_9" ma:internalName="CSClassID_9" ma:readOnly="false">
      <xsd:simpleType>
        <xsd:restriction base="dms:Unknown"/>
      </xsd:simpleType>
    </xsd:element>
    <xsd:element name="CSClassNames_1" ma:index="31" nillable="true" ma:displayName="IPSV v2" ma:hidden="true" ma:internalName="CSClassNames_1" ma:readOnly="false">
      <xsd:simpleType>
        <xsd:restriction base="dms:Unknown"/>
      </xsd:simpleType>
    </xsd:element>
    <xsd:element name="CSClassID_1" ma:index="32" nillable="true" ma:displayName="CSClassID_1" ma:internalName="CSClassID_1" ma:readOnly="false">
      <xsd:simpleType>
        <xsd:restriction base="dms:Unknown"/>
      </xsd:simpleType>
    </xsd:element>
    <xsd:element name="CSClassNames_3" ma:index="33" nillable="true" ma:displayName="MidwestISO" ma:internalName="CSClassNames_3" ma:readOnly="false">
      <xsd:simpleType>
        <xsd:restriction base="dms:Unknown"/>
      </xsd:simpleType>
    </xsd:element>
    <xsd:element name="CSClassID_3" ma:index="34" nillable="true" ma:displayName="CSClassID_3" ma:internalName="CSClassID_3" ma:readOnly="false">
      <xsd:simpleType>
        <xsd:restriction base="dms:Unknown"/>
      </xsd:simpleType>
    </xsd:element>
    <xsd:element name="CSClassNames_4" ma:index="35" nillable="true" ma:displayName="Geographic Region" ma:hidden="true" ma:internalName="CSClassNames_4" ma:readOnly="false">
      <xsd:simpleType>
        <xsd:restriction base="dms:Unknown"/>
      </xsd:simpleType>
    </xsd:element>
    <xsd:element name="CSClassID_4" ma:index="36" nillable="true" ma:displayName="CSClassID_4" ma:internalName="CSClassID_4" ma:readOnly="false">
      <xsd:simpleType>
        <xsd:restriction base="dms:Unknown"/>
      </xsd:simpleType>
    </xsd:element>
    <xsd:element name="CSClassNames_2" ma:index="37" nillable="true" ma:displayName="MISO-Web" ma:hidden="true" ma:internalName="CSClassNames_2" ma:readOnly="false">
      <xsd:simpleType>
        <xsd:restriction base="dms:Unknown"/>
      </xsd:simpleType>
    </xsd:element>
    <xsd:element name="CSClassID_2" ma:index="38" nillable="true" ma:displayName="CSClassID_2" ma:internalName="CSClassID_2" ma:readOnly="false">
      <xsd:simpleType>
        <xsd:restriction base="dms:Unknown"/>
      </xsd:simpleType>
    </xsd:element>
    <xsd:element name="CSClassNames_11" ma:index="39" nillable="true" ma:displayName="File Type" ma:internalName="CSClassNames_11" ma:readOnly="false">
      <xsd:simpleType>
        <xsd:restriction base="dms:Unknown"/>
      </xsd:simpleType>
    </xsd:element>
    <xsd:element name="CSClassID_11" ma:index="40" nillable="true" ma:displayName="CSClassID_11" ma:internalName="CSClassID_11" ma:readOnly="false">
      <xsd:simpleType>
        <xsd:restriction base="dms:Unknown"/>
      </xsd:simpleType>
    </xsd:element>
    <xsd:element name="CSClassNames_8" ma:index="41" nillable="true" ma:displayName="Data Type" ma:hidden="true" ma:internalName="CSClassNames_8" ma:readOnly="false">
      <xsd:simpleType>
        <xsd:restriction base="dms:Unknown"/>
      </xsd:simpleType>
    </xsd:element>
    <xsd:element name="CSClassID_8" ma:index="42" nillable="true" ma:displayName="CSClassID_8" ma:internalName="CSClassID_8" ma:readOnly="false">
      <xsd:simpleType>
        <xsd:restriction base="dms:Unknown"/>
      </xsd:simpleType>
    </xsd:element>
    <xsd:element name="MISO_x0020_Description" ma:index="44" nillable="true" ma:displayName="MISO Description" ma:internalName="MISO_x0020_Description">
      <xsd:simpleType>
        <xsd:restriction base="dms:Note"/>
      </xsd:simpleType>
    </xsd:element>
    <xsd:element name="MISO_x0020_Description_x0020_Enhanced" ma:index="45" nillable="true" ma:displayName="MISO Description Enhanced" ma:internalName="MISO_x0020_Description_x0020_Enhance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EcmsOwner xmlns="2d309f40-9147-42c9-945b-bf0de5e50880">Ryan Pulkrabek</EcmsOwner>
    <ReferenceLocations xmlns="2d309f40-9147-42c9-945b-bf0de5e50880" xsi:nil="true"/>
    <CSClassNames_4 xmlns="dcd6a659-3023-4248-96c5-d463e9234dde" xsi:nil="true"/>
    <EcmsDocSubType xmlns="2d309f40-9147-42c9-945b-bf0de5e50880" xsi:nil="true"/>
    <CSClassID_12 xmlns="dcd6a659-3023-4248-96c5-d463e9234dde" xsi:nil="true"/>
    <EcmsDocType xmlns="2d309f40-9147-42c9-945b-bf0de5e50880" xsi:nil="true"/>
    <DownloadURL xmlns="a646eb38-62f8-42b4-b7d8-4e325c7d82c9">/_layouts/MISO/ECM/Download.aspx?ID=113909</DownloadURL>
    <CSClassNames_5 xmlns="dcd6a659-3023-4248-96c5-d463e9234dde" xsi:nil="true"/>
    <PermalinkID xmlns="a646eb38-62f8-42b4-b7d8-4e325c7d82c9">113909</PermalinkID>
    <CSClassID_1 xmlns="dcd6a659-3023-4248-96c5-d463e9234dde" xsi:nil="true"/>
    <PermalinkURL xmlns="a646eb38-62f8-42b4-b7d8-4e325c7d82c9">/_layouts/MISO/ECM/Redirect.aspx?ID=113909</PermalinkURL>
    <CSClassNames_6 xmlns="dcd6a659-3023-4248-96c5-d463e9234dde" xsi:nil="true"/>
    <CSClassNames_1 xmlns="dcd6a659-3023-4248-96c5-d463e9234dde" xsi:nil="true"/>
    <CSClassID_3 xmlns="dcd6a659-3023-4248-96c5-d463e9234dde" xsi:nil="true"/>
    <CSClassID_2 xmlns="dcd6a659-3023-4248-96c5-d463e9234dde" xsi:nil="true"/>
    <EcmsAuthor xmlns="2d309f40-9147-42c9-945b-bf0de5e50880" xsi:nil="true"/>
    <CSClassID_5 xmlns="dcd6a659-3023-4248-96c5-d463e9234dde" xsi:nil="true"/>
    <CSClassID_10 xmlns="dcd6a659-3023-4248-96c5-d463e9234dde" xsi:nil="true"/>
    <CSClassID_4 xmlns="dcd6a659-3023-4248-96c5-d463e9234dde" xsi:nil="true"/>
    <CSClassNames_7 xmlns="dcd6a659-3023-4248-96c5-d463e9234dde" xsi:nil="true"/>
    <CSClassID_7 xmlns="dcd6a659-3023-4248-96c5-d463e9234dde" xsi:nil="true"/>
    <CSClassNames_2 xmlns="dcd6a659-3023-4248-96c5-d463e9234dde" xsi:nil="true"/>
    <CSClassNames_8 xmlns="dcd6a659-3023-4248-96c5-d463e9234dde" xsi:nil="true"/>
    <CSClassID_6 xmlns="dcd6a659-3023-4248-96c5-d463e9234dde" xsi:nil="true"/>
    <MISO_x0020_Description xmlns="dcd6a659-3023-4248-96c5-d463e9234dde" xsi:nil="true"/>
    <EcmsCreateDate xmlns="2d309f40-9147-42c9-945b-bf0de5e50880" xsi:nil="true"/>
    <EcmsReleaseDate xmlns="2d309f40-9147-42c9-945b-bf0de5e50880" xsi:nil="true"/>
    <CSClassNames_12 xmlns="dcd6a659-3023-4248-96c5-d463e9234dde" xsi:nil="true"/>
    <CSClassID_9 xmlns="dcd6a659-3023-4248-96c5-d463e9234dde" xsi:nil="true"/>
    <CSClassID_11 xmlns="dcd6a659-3023-4248-96c5-d463e9234dde" xsi:nil="true"/>
    <CSClassID_8 xmlns="dcd6a659-3023-4248-96c5-d463e9234dde" xsi:nil="true"/>
    <CSClassificationMetaXML xmlns="http://schemas.microsoft.com/sharepoint/v3">8a511e10-d892-46e8-8eb7-8f7d39b13ee8;2011-11-21 16:32:32;PENDINGCLASSIFICATION;</CSClassificationMetaXML>
    <MISO_x0020_Description_x0020_Enhanced xmlns="dcd6a659-3023-4248-96c5-d463e9234dde" xsi:nil="true"/>
    <EcmsContentID xmlns="2d309f40-9147-42c9-945b-bf0de5e50880" xsi:nil="true"/>
    <CSClassNames_10 xmlns="dcd6a659-3023-4248-96c5-d463e9234dde" xsi:nil="true"/>
    <CSClassNames_9 xmlns="dcd6a659-3023-4248-96c5-d463e9234dde" xsi:nil="true"/>
    <CSClassNames_3 xmlns="dcd6a659-3023-4248-96c5-d463e9234dde" xsi:nil="true"/>
    <CSClassNames_11 xmlns="dcd6a659-3023-4248-96c5-d463e9234d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ItemUpdatedEventHandlerForConceptSearch</Name>
    <Type>10002</Type>
    <SequenceNumber>10001</SequenceNumber>
    <Assembly>conceptSearching.Sharepoint.ContentTypes, Version=1.0.0.0, Culture=neutral, PublicKeyToken=858f8f13980e4745</Assembly>
    <Class>conceptSearching.Sharepoint.ContentTypes.CSHandleEvent</Class>
    <Data/>
    <Filter/>
  </Receiver>
  <Receiver>
    <Name>ItemCheckedInEventHandlerForConceptSearch</Name>
    <Type>10004</Type>
    <SequenceNumber>10002</SequenceNumber>
    <Assembly>conceptSearching.Sharepoint.ContentTypes, Version=1.0.0.0, Culture=neutral, PublicKeyToken=858f8f13980e4745</Assembly>
    <Class>conceptSearching.Sharepoint.ContentTypes.CSHandleEvent</Class>
    <Data/>
    <Filter/>
  </Receiver>
  <Receiver>
    <Name>ItemUncheckedOutEventHandlerForConceptSearch</Name>
    <Type>10006</Type>
    <SequenceNumber>10003</SequenceNumber>
    <Assembly>conceptSearching.Sharepoint.ContentTypes, Version=1.0.0.0, Culture=neutral, PublicKeyToken=858f8f13980e4745</Assembly>
    <Class>conceptSearching.Sharepoint.ContentTypes.CSHandleEvent</Class>
    <Data/>
    <Filter/>
  </Receiver>
  <Receiver>
    <Name>ItemAddedEventHandlerForConceptSearch</Name>
    <Type>10001</Type>
    <SequenceNumber>10004</SequenceNumber>
    <Assembly>conceptSearching.Sharepoint.ContentTypes, Version=1.0.0.0, Culture=neutral, PublicKeyToken=858f8f13980e4745</Assembly>
    <Class>conceptSearching.Sharepoint.ContentTypes.CSHandleEvent</Class>
    <Data/>
    <Filter/>
  </Receiver>
  <Receiver>
    <Name>ItemFileMovedEventHandlerForConceptSearch</Name>
    <Type>10009</Type>
    <SequenceNumber>10005</SequenceNumber>
    <Assembly>conceptSearching.Sharepoint.ContentTypes, Version=1.0.0.0, Culture=neutral, PublicKeyToken=858f8f13980e4745</Assembly>
    <Class>conceptSearching.Sharepoint.ContentTypes.CSHandleEvent</Class>
    <Data/>
    <Filter/>
  </Receiver>
  <Receiver>
    <Name>ItemDeletedEventHandlerForConceptSearch</Name>
    <Type>10003</Type>
    <SequenceNumber>10006</SequenceNumber>
    <Assembly>conceptSearching.Sharepoint.ContentTypes, Version=1.0.0.0, Culture=neutral, PublicKeyToken=858f8f13980e4745</Assembly>
    <Class>conceptSearching.Sharepoint.ContentTypes.CSHandleEvent</Class>
    <Data/>
    <Filter/>
  </Receiver>
  <Receiver>
    <Name/>
    <Type>10002</Type>
    <SequenceNumber>10000</SequenceNumber>
    <Assembly>MISO.IR.SubscriptionAlerts, Version=1.0.0.0, Culture=neutral, PublicKeyToken=d833d45c4ac1e7b1</Assembly>
    <Class>MISO.IR.SubscriptionAlerts.ItemUpdatedSubscriptionHandler</Class>
    <Data/>
    <Filter/>
  </Receiver>
  <Receiver>
    <Name/>
    <Type>10002</Type>
    <SequenceNumber>10000</SequenceNumber>
    <Assembly>MISO.IR.ECM.SP, Version=1.0.0.0, Culture=neutral, PublicKeyToken=668dda8e920c6ea9</Assembly>
    <Class>MISO.IR.ECM.SP.ManagedFileEventHandler</Class>
    <Data/>
    <Filter/>
  </Receiver>
  <Receiver>
    <Name/>
    <Type>10001</Type>
    <SequenceNumber>10000</SequenceNumber>
    <Assembly>MISO.IR.ECM.SP, Version=1.0.0.0, Culture=neutral, PublicKeyToken=668dda8e920c6ea9</Assembly>
    <Class>MISO.IR.ECM.SP.ManagedFileEventHandler</Class>
    <Data/>
    <Filter/>
  </Receiver>
  <Receiver>
    <Name/>
    <Type>3</Type>
    <SequenceNumber>10000</SequenceNumber>
    <Assembly>MISO.IR.ECM.SP, Version=1.0.0.0, Culture=neutral, PublicKeyToken=668dda8e920c6ea9</Assembly>
    <Class>MISO.IR.ECM.SP.ManagedFileEventHandler</Class>
    <Data/>
    <Filter/>
  </Receiver>
</spe:Receivers>
</file>

<file path=customXml/itemProps1.xml><?xml version="1.0" encoding="utf-8"?>
<ds:datastoreItem xmlns:ds="http://schemas.openxmlformats.org/officeDocument/2006/customXml" ds:itemID="{A18B67F5-C5E2-4AB3-9671-983534E7A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46eb38-62f8-42b4-b7d8-4e325c7d82c9"/>
    <ds:schemaRef ds:uri="2d309f40-9147-42c9-945b-bf0de5e50880"/>
    <ds:schemaRef ds:uri="dcd6a659-3023-4248-96c5-d463e9234d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A2CE93-8106-4F79-83D3-5471658D485C}">
  <ds:schemaRefs>
    <ds:schemaRef ds:uri="http://schemas.microsoft.com/office/2006/metadata/properties"/>
    <ds:schemaRef ds:uri="2d309f40-9147-42c9-945b-bf0de5e50880"/>
    <ds:schemaRef ds:uri="dcd6a659-3023-4248-96c5-d463e9234dde"/>
    <ds:schemaRef ds:uri="a646eb38-62f8-42b4-b7d8-4e325c7d82c9"/>
    <ds:schemaRef ds:uri="http://schemas.microsoft.com/sharepoint/v3"/>
  </ds:schemaRefs>
</ds:datastoreItem>
</file>

<file path=customXml/itemProps3.xml><?xml version="1.0" encoding="utf-8"?>
<ds:datastoreItem xmlns:ds="http://schemas.openxmlformats.org/officeDocument/2006/customXml" ds:itemID="{8E169253-42AF-48F4-B5B4-D437F13A84BD}">
  <ds:schemaRefs>
    <ds:schemaRef ds:uri="http://schemas.microsoft.com/sharepoint/v3/contenttype/forms"/>
  </ds:schemaRefs>
</ds:datastoreItem>
</file>

<file path=customXml/itemProps4.xml><?xml version="1.0" encoding="utf-8"?>
<ds:datastoreItem xmlns:ds="http://schemas.openxmlformats.org/officeDocument/2006/customXml" ds:itemID="{908554FA-9226-47D0-8C04-7D9DD560EA4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Appendix A-1.1</vt:lpstr>
      <vt:lpstr>Appendix A-1.2</vt:lpstr>
      <vt:lpstr>Appendix 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MTEP11 Appendices ABC</dc:title>
  <dc:creator>David K. Duebner</dc:creator>
  <cp:lastModifiedBy>Jeremy Bennett</cp:lastModifiedBy>
  <cp:lastPrinted>2012-10-02T20:27:53Z</cp:lastPrinted>
  <dcterms:created xsi:type="dcterms:W3CDTF">2009-09-09T16:04:17Z</dcterms:created>
  <dcterms:modified xsi:type="dcterms:W3CDTF">2025-09-26T14:23:27Z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0x0101005BA905F16C0C2D48BF07586946E81D1C00DB11D0D642BA5148B5B51DA3E4859332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